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320" yWindow="780" windowWidth="19320" windowHeight="10680" tabRatio="673"/>
  </bookViews>
  <sheets>
    <sheet name="Паспорт программы" sheetId="1" r:id="rId1"/>
    <sheet name="Ф1-Целевые показатели программ" sheetId="3" r:id="rId2"/>
    <sheet name="Ф2-Перечень меропр с прям зат " sheetId="4" r:id="rId3"/>
    <sheet name="Ф3-Перечень меропр с сопут эф" sheetId="5" r:id="rId4"/>
    <sheet name="Ф4-Показатели баланса" sheetId="7" r:id="rId5"/>
    <sheet name="Ф5-Справочно Показатели работы" sheetId="2" state="hidden" r:id="rId6"/>
    <sheet name="Тарифы " sheetId="9" state="hidden" r:id="rId7"/>
    <sheet name="Эффекты " sheetId="8" state="hidden" r:id="rId8"/>
    <sheet name="План ПХН в филиалы" sheetId="12" state="hidden" r:id="rId9"/>
    <sheet name="Сравнение ПХН " sheetId="10" state="hidden" r:id="rId10"/>
    <sheet name="Сверка " sheetId="11" state="hidden" r:id="rId11"/>
    <sheet name="Лист1" sheetId="13" state="hidden" r:id="rId12"/>
  </sheets>
  <externalReferences>
    <externalReference r:id="rId13"/>
    <externalReference r:id="rId14"/>
  </externalReferences>
  <definedNames>
    <definedName name="_xlnm._FilterDatabase" localSheetId="2" hidden="1">'Ф2-Перечень меропр с прям зат '!$A$7:$AY$38</definedName>
    <definedName name="CaseList">#REF!</definedName>
    <definedName name="DimList">#REF!</definedName>
    <definedName name="FinList">#REF!</definedName>
    <definedName name="_xlnm.Print_Titles" localSheetId="1">'Ф1-Целевые показатели программ'!$4:$7</definedName>
    <definedName name="_xlnm.Print_Titles" localSheetId="3">'Ф3-Перечень меропр с сопут эф'!$A:$D,'Ф3-Перечень меропр с сопут эф'!$4:$7</definedName>
    <definedName name="_xlnm.Print_Titles" localSheetId="4">'Ф4-Показатели баланса'!$A:$C,'Ф4-Показатели баланса'!$4:$6</definedName>
    <definedName name="_xlnm.Print_Titles" localSheetId="5">'Ф5-Справочно Показатели работы'!$4:$6</definedName>
    <definedName name="Источники">'[1]Служебный лист'!$B$4:$B$10</definedName>
    <definedName name="_xlnm.Print_Area" localSheetId="0">'Паспорт программы'!$A$1:$P$40</definedName>
    <definedName name="_xlnm.Print_Area" localSheetId="1">'Ф1-Целевые показатели программ'!$A$2:$N$111</definedName>
    <definedName name="_xlnm.Print_Area" localSheetId="2">'Ф2-Перечень меропр с прям зат '!$A$2:$AP$38</definedName>
    <definedName name="_xlnm.Print_Area" localSheetId="3">'Ф3-Перечень меропр с сопут эф'!$A$2:$AE$15</definedName>
    <definedName name="_xlnm.Print_Area" localSheetId="4">'Ф4-Показатели баланса'!$A$2:$K$77</definedName>
  </definedNames>
  <calcPr calcId="144525"/>
</workbook>
</file>

<file path=xl/calcChain.xml><?xml version="1.0" encoding="utf-8"?>
<calcChain xmlns="http://schemas.openxmlformats.org/spreadsheetml/2006/main">
  <c r="AG62" i="10" l="1"/>
  <c r="AF62" i="10"/>
  <c r="AE62" i="10"/>
  <c r="AD62" i="10"/>
  <c r="AC62" i="10"/>
  <c r="AB62" i="10"/>
  <c r="AA62" i="10"/>
  <c r="O62" i="10"/>
  <c r="N62" i="10"/>
  <c r="M62" i="10"/>
  <c r="L62" i="10"/>
  <c r="K62" i="10"/>
  <c r="J62" i="10"/>
  <c r="I62" i="10"/>
  <c r="AG61" i="10"/>
  <c r="AF61" i="10"/>
  <c r="AE61" i="10"/>
  <c r="AD61" i="10"/>
  <c r="AC61" i="10"/>
  <c r="AB61" i="10"/>
  <c r="AA61" i="10"/>
  <c r="O61" i="10"/>
  <c r="N61" i="10"/>
  <c r="M61" i="10"/>
  <c r="L61" i="10"/>
  <c r="K61" i="10"/>
  <c r="J61" i="10"/>
  <c r="I61" i="10"/>
  <c r="G61" i="10"/>
  <c r="AG60" i="10"/>
  <c r="AF60" i="10"/>
  <c r="AE60" i="10"/>
  <c r="AD60" i="10"/>
  <c r="AC60" i="10"/>
  <c r="AB60" i="10"/>
  <c r="AA60" i="10"/>
  <c r="O60" i="10"/>
  <c r="N60" i="10"/>
  <c r="M60" i="10"/>
  <c r="L60" i="10"/>
  <c r="K60" i="10"/>
  <c r="J60" i="10"/>
  <c r="I60" i="10"/>
  <c r="E60" i="10"/>
  <c r="D60" i="10"/>
  <c r="AG56" i="10"/>
  <c r="AF56" i="10"/>
  <c r="AE56" i="10"/>
  <c r="AD56" i="10"/>
  <c r="AC56" i="10"/>
  <c r="AB56" i="10"/>
  <c r="AA56" i="10"/>
  <c r="O56" i="10"/>
  <c r="N56" i="10"/>
  <c r="M56" i="10"/>
  <c r="L56" i="10"/>
  <c r="K56" i="10"/>
  <c r="J56" i="10"/>
  <c r="I56" i="10"/>
  <c r="AG55" i="10"/>
  <c r="AF55" i="10"/>
  <c r="AE55" i="10"/>
  <c r="AD55" i="10"/>
  <c r="AC55" i="10"/>
  <c r="AB55" i="10"/>
  <c r="AA55" i="10"/>
  <c r="O55" i="10"/>
  <c r="N55" i="10"/>
  <c r="M55" i="10"/>
  <c r="L55" i="10"/>
  <c r="K55" i="10"/>
  <c r="J55" i="10"/>
  <c r="I55" i="10"/>
  <c r="AG54" i="10"/>
  <c r="AF54" i="10"/>
  <c r="AE54" i="10"/>
  <c r="AD54" i="10"/>
  <c r="AC54" i="10"/>
  <c r="AB54" i="10"/>
  <c r="AA54" i="10"/>
  <c r="O54" i="10"/>
  <c r="N54" i="10"/>
  <c r="M54" i="10"/>
  <c r="L54" i="10"/>
  <c r="K54" i="10"/>
  <c r="J54" i="10"/>
  <c r="I54" i="10"/>
  <c r="E54" i="10"/>
  <c r="D54" i="10"/>
  <c r="K52" i="10"/>
  <c r="AG50" i="10"/>
  <c r="AF50" i="10"/>
  <c r="AE50" i="10"/>
  <c r="AD50" i="10"/>
  <c r="AC50" i="10"/>
  <c r="AB50" i="10"/>
  <c r="AA50" i="10"/>
  <c r="O50" i="10"/>
  <c r="N50" i="10"/>
  <c r="M50" i="10"/>
  <c r="L50" i="10"/>
  <c r="K50" i="10"/>
  <c r="J50" i="10"/>
  <c r="I50" i="10"/>
  <c r="AG49" i="10"/>
  <c r="AF49" i="10"/>
  <c r="AE49" i="10"/>
  <c r="AD49" i="10"/>
  <c r="AC49" i="10"/>
  <c r="AB49" i="10"/>
  <c r="AA49" i="10"/>
  <c r="O49" i="10"/>
  <c r="N49" i="10"/>
  <c r="M49" i="10"/>
  <c r="L49" i="10"/>
  <c r="K49" i="10"/>
  <c r="J49" i="10"/>
  <c r="I49" i="10"/>
  <c r="G49" i="10"/>
  <c r="AG48" i="10"/>
  <c r="AF48" i="10"/>
  <c r="AE48" i="10"/>
  <c r="AD48" i="10"/>
  <c r="AC48" i="10"/>
  <c r="AB48" i="10"/>
  <c r="AA48" i="10"/>
  <c r="O48" i="10"/>
  <c r="N48" i="10"/>
  <c r="M48" i="10"/>
  <c r="L48" i="10"/>
  <c r="K48" i="10"/>
  <c r="J48" i="10"/>
  <c r="I48" i="10"/>
  <c r="E48" i="10"/>
  <c r="D48" i="10"/>
  <c r="AG45" i="10"/>
  <c r="AF45" i="10"/>
  <c r="AE45" i="10"/>
  <c r="AD45" i="10"/>
  <c r="AC45" i="10"/>
  <c r="AB45" i="10"/>
  <c r="AA45" i="10"/>
  <c r="O45" i="10"/>
  <c r="N45" i="10"/>
  <c r="M45" i="10"/>
  <c r="L45" i="10"/>
  <c r="K45" i="10"/>
  <c r="J45" i="10"/>
  <c r="I45" i="10"/>
  <c r="AG44" i="10"/>
  <c r="AF44" i="10"/>
  <c r="AE44" i="10"/>
  <c r="AD44" i="10"/>
  <c r="AC44" i="10"/>
  <c r="AB44" i="10"/>
  <c r="AA44" i="10"/>
  <c r="O44" i="10"/>
  <c r="N44" i="10"/>
  <c r="M44" i="10"/>
  <c r="L44" i="10"/>
  <c r="K44" i="10"/>
  <c r="J44" i="10"/>
  <c r="I44" i="10"/>
  <c r="G44" i="10"/>
  <c r="AG43" i="10"/>
  <c r="AF43" i="10"/>
  <c r="AE43" i="10"/>
  <c r="AD43" i="10"/>
  <c r="AC43" i="10"/>
  <c r="AB43" i="10"/>
  <c r="AA43" i="10"/>
  <c r="O43" i="10"/>
  <c r="N43" i="10"/>
  <c r="M43" i="10"/>
  <c r="L43" i="10"/>
  <c r="K43" i="10"/>
  <c r="J43" i="10"/>
  <c r="I43" i="10"/>
  <c r="E43" i="10"/>
  <c r="D43" i="10"/>
  <c r="E42" i="10"/>
  <c r="AG40" i="10"/>
  <c r="AF40" i="10"/>
  <c r="AE40" i="10"/>
  <c r="AD40" i="10"/>
  <c r="AC40" i="10"/>
  <c r="AB40" i="10"/>
  <c r="AA40" i="10"/>
  <c r="O40" i="10"/>
  <c r="N40" i="10"/>
  <c r="M40" i="10"/>
  <c r="L40" i="10"/>
  <c r="K40" i="10"/>
  <c r="J40" i="10"/>
  <c r="I40" i="10"/>
  <c r="AG39" i="10"/>
  <c r="AF39" i="10"/>
  <c r="AE39" i="10"/>
  <c r="AD39" i="10"/>
  <c r="AC39" i="10"/>
  <c r="AB39" i="10"/>
  <c r="AA39" i="10"/>
  <c r="O39" i="10"/>
  <c r="N39" i="10"/>
  <c r="M39" i="10"/>
  <c r="L39" i="10"/>
  <c r="K39" i="10"/>
  <c r="J39" i="10"/>
  <c r="I39" i="10"/>
  <c r="G39" i="10"/>
  <c r="AG38" i="10"/>
  <c r="AF38" i="10"/>
  <c r="AE38" i="10"/>
  <c r="AD38" i="10"/>
  <c r="AC38" i="10"/>
  <c r="AB38" i="10"/>
  <c r="AA38" i="10"/>
  <c r="V38" i="10"/>
  <c r="O38" i="10"/>
  <c r="N38" i="10"/>
  <c r="M38" i="10"/>
  <c r="L38" i="10"/>
  <c r="K38" i="10"/>
  <c r="J38" i="10"/>
  <c r="I38" i="10"/>
  <c r="E38" i="10"/>
  <c r="D38" i="10"/>
  <c r="AJ35" i="10"/>
  <c r="AG35" i="10"/>
  <c r="AF35" i="10"/>
  <c r="AE35" i="10"/>
  <c r="AD35" i="10"/>
  <c r="AC35" i="10"/>
  <c r="AB35" i="10"/>
  <c r="AA35" i="10"/>
  <c r="O35" i="10"/>
  <c r="N35" i="10"/>
  <c r="M35" i="10"/>
  <c r="L35" i="10"/>
  <c r="K35" i="10"/>
  <c r="J35" i="10"/>
  <c r="I35" i="10"/>
  <c r="AG34" i="10"/>
  <c r="AF34" i="10"/>
  <c r="AE34" i="10"/>
  <c r="AD34" i="10"/>
  <c r="AC34" i="10"/>
  <c r="AB34" i="10"/>
  <c r="AA34" i="10"/>
  <c r="O34" i="10"/>
  <c r="N34" i="10"/>
  <c r="M34" i="10"/>
  <c r="L34" i="10"/>
  <c r="K34" i="10"/>
  <c r="J34" i="10"/>
  <c r="I34" i="10"/>
  <c r="AG33" i="10"/>
  <c r="AF33" i="10"/>
  <c r="AE33" i="10"/>
  <c r="AD33" i="10"/>
  <c r="AC33" i="10"/>
  <c r="AB33" i="10"/>
  <c r="AA33" i="10"/>
  <c r="O33" i="10"/>
  <c r="N33" i="10"/>
  <c r="M33" i="10"/>
  <c r="L33" i="10"/>
  <c r="K33" i="10"/>
  <c r="J33" i="10"/>
  <c r="I33" i="10"/>
  <c r="E33" i="10"/>
  <c r="D33" i="10"/>
  <c r="AL32" i="10"/>
  <c r="O30" i="10"/>
  <c r="N30" i="10"/>
  <c r="M30" i="10"/>
  <c r="L30" i="10"/>
  <c r="K30" i="10"/>
  <c r="J30" i="10"/>
  <c r="I30" i="10"/>
  <c r="AG29" i="10"/>
  <c r="AF29" i="10"/>
  <c r="AE29" i="10"/>
  <c r="AD29" i="10"/>
  <c r="AC29" i="10"/>
  <c r="AB29" i="10"/>
  <c r="AA29" i="10"/>
  <c r="O29" i="10"/>
  <c r="N29" i="10"/>
  <c r="M29" i="10"/>
  <c r="L29" i="10"/>
  <c r="K29" i="10"/>
  <c r="J29" i="10"/>
  <c r="I29" i="10"/>
  <c r="AG28" i="10"/>
  <c r="AF28" i="10"/>
  <c r="AE28" i="10"/>
  <c r="AD28" i="10"/>
  <c r="AC28" i="10"/>
  <c r="AB28" i="10"/>
  <c r="AA28" i="10"/>
  <c r="O28" i="10"/>
  <c r="N28" i="10"/>
  <c r="M28" i="10"/>
  <c r="L28" i="10"/>
  <c r="K28" i="10"/>
  <c r="J28" i="10"/>
  <c r="I28" i="10"/>
  <c r="AG27" i="10"/>
  <c r="AF27" i="10"/>
  <c r="AE27" i="10"/>
  <c r="AD27" i="10"/>
  <c r="AC27" i="10"/>
  <c r="AB27" i="10"/>
  <c r="AA27" i="10"/>
  <c r="O27" i="10"/>
  <c r="N27" i="10"/>
  <c r="M27" i="10"/>
  <c r="L27" i="10"/>
  <c r="K27" i="10"/>
  <c r="J27" i="10"/>
  <c r="I27" i="10"/>
  <c r="E27" i="10"/>
  <c r="D27" i="10"/>
  <c r="O25" i="10"/>
  <c r="N25" i="10"/>
  <c r="M25" i="10"/>
  <c r="L25" i="10"/>
  <c r="K25" i="10"/>
  <c r="J25" i="10"/>
  <c r="I25" i="10"/>
  <c r="G25" i="10"/>
  <c r="F25" i="10"/>
  <c r="E25" i="10"/>
  <c r="D25" i="10"/>
  <c r="AG24" i="10"/>
  <c r="AF24" i="10"/>
  <c r="AE24" i="10"/>
  <c r="AD24" i="10"/>
  <c r="AC24" i="10"/>
  <c r="AB24" i="10"/>
  <c r="AA24" i="10"/>
  <c r="N24" i="10"/>
  <c r="L24" i="10"/>
  <c r="J24" i="10"/>
  <c r="G24" i="10"/>
  <c r="F24" i="10"/>
  <c r="E24" i="10"/>
  <c r="D24" i="10"/>
  <c r="AG23" i="10"/>
  <c r="AF23" i="10"/>
  <c r="AE23" i="10"/>
  <c r="AD23" i="10"/>
  <c r="AC23" i="10"/>
  <c r="AB23" i="10"/>
  <c r="AA23" i="10"/>
  <c r="N23" i="10"/>
  <c r="L23" i="10"/>
  <c r="J23" i="10"/>
  <c r="G23" i="10"/>
  <c r="E23" i="10"/>
  <c r="D23" i="10"/>
  <c r="AG22" i="10"/>
  <c r="AF22" i="10"/>
  <c r="AE22" i="10"/>
  <c r="AD22" i="10"/>
  <c r="AC22" i="10"/>
  <c r="AB22" i="10"/>
  <c r="AA22" i="10"/>
  <c r="O22" i="10"/>
  <c r="N22" i="10"/>
  <c r="M22" i="10"/>
  <c r="L22" i="10"/>
  <c r="K22" i="10"/>
  <c r="J22" i="10"/>
  <c r="I22" i="10"/>
  <c r="G22" i="10"/>
  <c r="F22" i="10"/>
  <c r="E22" i="10"/>
  <c r="D22" i="10"/>
  <c r="M19" i="10"/>
  <c r="O15" i="10"/>
  <c r="N13" i="10"/>
  <c r="M13" i="10"/>
  <c r="L13" i="10"/>
  <c r="K13" i="10"/>
  <c r="J13" i="10"/>
  <c r="I13" i="10"/>
  <c r="E13" i="10"/>
  <c r="D13" i="10"/>
  <c r="N12" i="10"/>
  <c r="M12" i="10"/>
  <c r="L12" i="10"/>
  <c r="K12" i="10"/>
  <c r="J12" i="10"/>
  <c r="I12" i="10"/>
  <c r="E12" i="10"/>
  <c r="N11" i="10"/>
  <c r="M11" i="10"/>
  <c r="L11" i="10"/>
  <c r="K11" i="10"/>
  <c r="J11" i="10"/>
  <c r="I11" i="10"/>
  <c r="E11" i="10"/>
  <c r="N10" i="10"/>
  <c r="M10" i="10"/>
  <c r="L10" i="10"/>
  <c r="K10" i="10"/>
  <c r="J10" i="10"/>
  <c r="I10" i="10"/>
  <c r="E10" i="10"/>
  <c r="N9" i="10"/>
  <c r="M9" i="10"/>
  <c r="L9" i="10"/>
  <c r="K9" i="10"/>
  <c r="J9" i="10"/>
  <c r="I9" i="10"/>
  <c r="E9" i="10"/>
  <c r="N8" i="10"/>
  <c r="M8" i="10"/>
  <c r="L8" i="10"/>
  <c r="K8" i="10"/>
  <c r="J8" i="10"/>
  <c r="I8" i="10"/>
  <c r="E8" i="10"/>
  <c r="N7" i="10"/>
  <c r="M7" i="10"/>
  <c r="L7" i="10"/>
  <c r="K7" i="10"/>
  <c r="J7" i="10"/>
  <c r="I7" i="10"/>
  <c r="E7" i="10"/>
  <c r="N6" i="10"/>
  <c r="M6" i="10"/>
  <c r="L6" i="10"/>
  <c r="K6" i="10"/>
  <c r="J6" i="10"/>
  <c r="I6" i="10"/>
  <c r="E6" i="10"/>
  <c r="AG291" i="8"/>
  <c r="AF291" i="8"/>
  <c r="T63" i="10" s="1"/>
  <c r="AD291" i="8"/>
  <c r="AC291" i="8"/>
  <c r="S63" i="10" s="1"/>
  <c r="AA291" i="8"/>
  <c r="Z291" i="8"/>
  <c r="R63" i="10" s="1"/>
  <c r="X291" i="8"/>
  <c r="W291" i="8"/>
  <c r="Q63" i="10" s="1"/>
  <c r="U291" i="8"/>
  <c r="T291" i="8"/>
  <c r="R291" i="8"/>
  <c r="Q291" i="8"/>
  <c r="O291" i="8"/>
  <c r="N291" i="8"/>
  <c r="L291" i="8"/>
  <c r="K291" i="8"/>
  <c r="I291" i="8"/>
  <c r="H291" i="8"/>
  <c r="P63" i="10" s="1"/>
  <c r="AF289" i="8"/>
  <c r="F286" i="8"/>
  <c r="G282" i="8"/>
  <c r="F279" i="8"/>
  <c r="F272" i="8"/>
  <c r="AG265" i="8"/>
  <c r="AF265" i="8"/>
  <c r="AE265" i="8"/>
  <c r="AD265" i="8"/>
  <c r="AC265" i="8"/>
  <c r="AB265" i="8"/>
  <c r="AA265" i="8"/>
  <c r="Z265" i="8"/>
  <c r="Y265" i="8"/>
  <c r="X265" i="8"/>
  <c r="W265" i="8"/>
  <c r="V265" i="8"/>
  <c r="U265" i="8"/>
  <c r="T265" i="8"/>
  <c r="S265" i="8"/>
  <c r="R265" i="8"/>
  <c r="Q265" i="8"/>
  <c r="P265" i="8"/>
  <c r="O265" i="8"/>
  <c r="N265" i="8"/>
  <c r="M265" i="8"/>
  <c r="G265" i="8" s="1"/>
  <c r="F265" i="8" s="1"/>
  <c r="L265" i="8"/>
  <c r="K265" i="8"/>
  <c r="H265" i="8" s="1"/>
  <c r="J265" i="8"/>
  <c r="I265" i="8"/>
  <c r="AG255" i="8"/>
  <c r="AF255" i="8"/>
  <c r="T57" i="10" s="1"/>
  <c r="AD255" i="8"/>
  <c r="AC255" i="8"/>
  <c r="S57" i="10" s="1"/>
  <c r="AA255" i="8"/>
  <c r="Z255" i="8"/>
  <c r="R57" i="10" s="1"/>
  <c r="X255" i="8"/>
  <c r="W255" i="8"/>
  <c r="Q57" i="10" s="1"/>
  <c r="U255" i="8"/>
  <c r="T255" i="8"/>
  <c r="R255" i="8"/>
  <c r="Q255" i="8"/>
  <c r="O255" i="8"/>
  <c r="N255" i="8"/>
  <c r="L255" i="8"/>
  <c r="K255" i="8"/>
  <c r="I255" i="8"/>
  <c r="H255" i="8"/>
  <c r="P57" i="10" s="1"/>
  <c r="AF253" i="8"/>
  <c r="F250" i="8"/>
  <c r="G246" i="8"/>
  <c r="F243" i="8"/>
  <c r="F236" i="8"/>
  <c r="AG229" i="8"/>
  <c r="AF229" i="8"/>
  <c r="AE229" i="8"/>
  <c r="AD229" i="8"/>
  <c r="AC229" i="8"/>
  <c r="AB229" i="8"/>
  <c r="AA229" i="8"/>
  <c r="Z229" i="8"/>
  <c r="Y229" i="8"/>
  <c r="X229" i="8"/>
  <c r="W229" i="8"/>
  <c r="V229" i="8"/>
  <c r="U229" i="8"/>
  <c r="T229" i="8"/>
  <c r="S229" i="8"/>
  <c r="R229" i="8"/>
  <c r="Q229" i="8"/>
  <c r="P229" i="8"/>
  <c r="O229" i="8"/>
  <c r="N229" i="8"/>
  <c r="M229" i="8"/>
  <c r="L229" i="8"/>
  <c r="K229" i="8"/>
  <c r="H229" i="8" s="1"/>
  <c r="J229" i="8"/>
  <c r="I229" i="8"/>
  <c r="AG219" i="8"/>
  <c r="AF219" i="8"/>
  <c r="T51" i="10" s="1"/>
  <c r="AD219" i="8"/>
  <c r="AC219" i="8"/>
  <c r="S51" i="10" s="1"/>
  <c r="AA219" i="8"/>
  <c r="Z219" i="8"/>
  <c r="R51" i="10" s="1"/>
  <c r="X219" i="8"/>
  <c r="W219" i="8"/>
  <c r="P51" i="10" s="1"/>
  <c r="U219" i="8"/>
  <c r="T219" i="8"/>
  <c r="R219" i="8"/>
  <c r="Q219" i="8"/>
  <c r="O219" i="8"/>
  <c r="N219" i="8"/>
  <c r="L219" i="8"/>
  <c r="K219" i="8"/>
  <c r="I219" i="8"/>
  <c r="H219" i="8"/>
  <c r="F219" i="8" s="1"/>
  <c r="F214" i="8"/>
  <c r="F207" i="8"/>
  <c r="F200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S193" i="8"/>
  <c r="R193" i="8"/>
  <c r="Q193" i="8"/>
  <c r="P193" i="8"/>
  <c r="O193" i="8"/>
  <c r="N193" i="8"/>
  <c r="M193" i="8"/>
  <c r="L193" i="8"/>
  <c r="K193" i="8"/>
  <c r="J193" i="8"/>
  <c r="H193" i="8"/>
  <c r="AG183" i="8"/>
  <c r="AF183" i="8"/>
  <c r="T46" i="10" s="1"/>
  <c r="AD183" i="8"/>
  <c r="AC183" i="8"/>
  <c r="S46" i="10" s="1"/>
  <c r="AA183" i="8"/>
  <c r="Z183" i="8"/>
  <c r="R46" i="10" s="1"/>
  <c r="X183" i="8"/>
  <c r="W183" i="8"/>
  <c r="Q46" i="10" s="1"/>
  <c r="U183" i="8"/>
  <c r="T183" i="8"/>
  <c r="R183" i="8"/>
  <c r="Q183" i="8"/>
  <c r="O183" i="8"/>
  <c r="N183" i="8"/>
  <c r="L183" i="8"/>
  <c r="K183" i="8"/>
  <c r="I183" i="8"/>
  <c r="H183" i="8"/>
  <c r="P46" i="10" s="1"/>
  <c r="AG181" i="8"/>
  <c r="AF181" i="8"/>
  <c r="AE181" i="8"/>
  <c r="AD181" i="8"/>
  <c r="AC181" i="8"/>
  <c r="AB181" i="8"/>
  <c r="AA181" i="8"/>
  <c r="Z181" i="8"/>
  <c r="Y181" i="8"/>
  <c r="X181" i="8"/>
  <c r="W181" i="8"/>
  <c r="V181" i="8"/>
  <c r="U181" i="8"/>
  <c r="T181" i="8"/>
  <c r="S181" i="8"/>
  <c r="R181" i="8"/>
  <c r="Q181" i="8"/>
  <c r="P181" i="8"/>
  <c r="O181" i="8"/>
  <c r="N181" i="8"/>
  <c r="M181" i="8"/>
  <c r="L181" i="8"/>
  <c r="K181" i="8"/>
  <c r="J181" i="8"/>
  <c r="AG180" i="8"/>
  <c r="AF180" i="8"/>
  <c r="AE180" i="8"/>
  <c r="AD180" i="8"/>
  <c r="AC180" i="8"/>
  <c r="AB180" i="8"/>
  <c r="AA180" i="8"/>
  <c r="Z180" i="8"/>
  <c r="Y180" i="8"/>
  <c r="X180" i="8"/>
  <c r="W180" i="8"/>
  <c r="V180" i="8"/>
  <c r="U180" i="8"/>
  <c r="T180" i="8"/>
  <c r="S180" i="8"/>
  <c r="R180" i="8"/>
  <c r="Q180" i="8"/>
  <c r="P180" i="8"/>
  <c r="O180" i="8"/>
  <c r="N180" i="8"/>
  <c r="M180" i="8"/>
  <c r="L180" i="8"/>
  <c r="I180" i="8" s="1"/>
  <c r="K180" i="8"/>
  <c r="J180" i="8"/>
  <c r="G180" i="8" s="1"/>
  <c r="F180" i="8" s="1"/>
  <c r="AG178" i="8"/>
  <c r="AF178" i="8"/>
  <c r="AD178" i="8"/>
  <c r="AC178" i="8"/>
  <c r="AA178" i="8"/>
  <c r="Z178" i="8"/>
  <c r="X178" i="8"/>
  <c r="W178" i="8"/>
  <c r="U178" i="8"/>
  <c r="T178" i="8"/>
  <c r="R178" i="8"/>
  <c r="Q178" i="8"/>
  <c r="O178" i="8"/>
  <c r="N178" i="8"/>
  <c r="L178" i="8"/>
  <c r="K178" i="8"/>
  <c r="I178" i="8"/>
  <c r="H178" i="8"/>
  <c r="F178" i="8"/>
  <c r="AG177" i="8"/>
  <c r="AF177" i="8"/>
  <c r="AE177" i="8"/>
  <c r="AD177" i="8"/>
  <c r="AC177" i="8"/>
  <c r="AB177" i="8"/>
  <c r="AA177" i="8"/>
  <c r="AA175" i="8" s="1"/>
  <c r="Z177" i="8"/>
  <c r="Y177" i="8"/>
  <c r="X177" i="8"/>
  <c r="W177" i="8"/>
  <c r="V177" i="8"/>
  <c r="U177" i="8"/>
  <c r="T177" i="8"/>
  <c r="S177" i="8"/>
  <c r="R177" i="8"/>
  <c r="Q177" i="8"/>
  <c r="P177" i="8"/>
  <c r="O177" i="8"/>
  <c r="O175" i="8" s="1"/>
  <c r="N177" i="8"/>
  <c r="M177" i="8"/>
  <c r="L177" i="8"/>
  <c r="K177" i="8"/>
  <c r="H177" i="8" s="1"/>
  <c r="J177" i="8"/>
  <c r="I177" i="8"/>
  <c r="AG176" i="8"/>
  <c r="AF176" i="8"/>
  <c r="AF175" i="8" s="1"/>
  <c r="AE176" i="8"/>
  <c r="AD176" i="8"/>
  <c r="AD175" i="8" s="1"/>
  <c r="AC176" i="8"/>
  <c r="AB176" i="8"/>
  <c r="AA176" i="8"/>
  <c r="Z176" i="8"/>
  <c r="Z175" i="8" s="1"/>
  <c r="Y176" i="8"/>
  <c r="X176" i="8"/>
  <c r="X175" i="8" s="1"/>
  <c r="W176" i="8"/>
  <c r="V176" i="8"/>
  <c r="U176" i="8"/>
  <c r="T176" i="8"/>
  <c r="T175" i="8" s="1"/>
  <c r="S176" i="8"/>
  <c r="R176" i="8"/>
  <c r="R175" i="8" s="1"/>
  <c r="Q176" i="8"/>
  <c r="P176" i="8"/>
  <c r="O176" i="8"/>
  <c r="N176" i="8"/>
  <c r="N175" i="8" s="1"/>
  <c r="M176" i="8"/>
  <c r="L176" i="8"/>
  <c r="L175" i="8" s="1"/>
  <c r="K176" i="8"/>
  <c r="J176" i="8"/>
  <c r="G174" i="8"/>
  <c r="AG173" i="8"/>
  <c r="AF173" i="8"/>
  <c r="AE173" i="8"/>
  <c r="AD173" i="8"/>
  <c r="AC173" i="8"/>
  <c r="AB173" i="8"/>
  <c r="AA173" i="8"/>
  <c r="Z173" i="8"/>
  <c r="Y173" i="8"/>
  <c r="X173" i="8"/>
  <c r="W173" i="8"/>
  <c r="V173" i="8"/>
  <c r="U173" i="8"/>
  <c r="T173" i="8"/>
  <c r="S173" i="8"/>
  <c r="R173" i="8"/>
  <c r="Q173" i="8"/>
  <c r="P173" i="8"/>
  <c r="O173" i="8"/>
  <c r="N173" i="8"/>
  <c r="M173" i="8"/>
  <c r="L173" i="8"/>
  <c r="K173" i="8"/>
  <c r="J173" i="8"/>
  <c r="AG172" i="8"/>
  <c r="AF172" i="8"/>
  <c r="AE172" i="8"/>
  <c r="AD172" i="8"/>
  <c r="AC172" i="8"/>
  <c r="AB172" i="8"/>
  <c r="AA172" i="8"/>
  <c r="Z172" i="8"/>
  <c r="Y172" i="8"/>
  <c r="X172" i="8"/>
  <c r="W172" i="8"/>
  <c r="V172" i="8"/>
  <c r="U172" i="8"/>
  <c r="T172" i="8"/>
  <c r="S172" i="8"/>
  <c r="R172" i="8"/>
  <c r="Q172" i="8"/>
  <c r="P172" i="8"/>
  <c r="O172" i="8"/>
  <c r="N172" i="8"/>
  <c r="M172" i="8"/>
  <c r="L172" i="8"/>
  <c r="K172" i="8"/>
  <c r="J172" i="8"/>
  <c r="AG171" i="8"/>
  <c r="AF171" i="8"/>
  <c r="AD171" i="8"/>
  <c r="AC171" i="8"/>
  <c r="AA171" i="8"/>
  <c r="Z171" i="8"/>
  <c r="X171" i="8"/>
  <c r="W171" i="8"/>
  <c r="U171" i="8"/>
  <c r="T171" i="8"/>
  <c r="R171" i="8"/>
  <c r="Q171" i="8"/>
  <c r="O171" i="8"/>
  <c r="N171" i="8"/>
  <c r="L171" i="8"/>
  <c r="K171" i="8"/>
  <c r="I171" i="8"/>
  <c r="H171" i="8"/>
  <c r="F171" i="8"/>
  <c r="AG170" i="8"/>
  <c r="AF170" i="8"/>
  <c r="AE170" i="8"/>
  <c r="AD170" i="8"/>
  <c r="AC170" i="8"/>
  <c r="AB170" i="8"/>
  <c r="AA170" i="8"/>
  <c r="Z170" i="8"/>
  <c r="Y170" i="8"/>
  <c r="X170" i="8"/>
  <c r="W170" i="8"/>
  <c r="V170" i="8"/>
  <c r="U170" i="8"/>
  <c r="T170" i="8"/>
  <c r="S170" i="8"/>
  <c r="R170" i="8"/>
  <c r="Q170" i="8"/>
  <c r="P170" i="8"/>
  <c r="O170" i="8"/>
  <c r="N170" i="8"/>
  <c r="M170" i="8"/>
  <c r="L170" i="8"/>
  <c r="K170" i="8"/>
  <c r="J170" i="8"/>
  <c r="AG169" i="8"/>
  <c r="AF169" i="8"/>
  <c r="AE169" i="8"/>
  <c r="AD169" i="8"/>
  <c r="AC169" i="8"/>
  <c r="AB169" i="8"/>
  <c r="AA169" i="8"/>
  <c r="Z169" i="8"/>
  <c r="Y169" i="8"/>
  <c r="X169" i="8"/>
  <c r="W169" i="8"/>
  <c r="V169" i="8"/>
  <c r="U169" i="8"/>
  <c r="T169" i="8"/>
  <c r="S169" i="8"/>
  <c r="R169" i="8"/>
  <c r="Q169" i="8"/>
  <c r="P169" i="8"/>
  <c r="O169" i="8"/>
  <c r="N169" i="8"/>
  <c r="M169" i="8"/>
  <c r="L169" i="8"/>
  <c r="K169" i="8"/>
  <c r="J169" i="8"/>
  <c r="F164" i="8"/>
  <c r="AG157" i="8"/>
  <c r="AF157" i="8"/>
  <c r="AE157" i="8"/>
  <c r="AD157" i="8"/>
  <c r="AC157" i="8"/>
  <c r="AB157" i="8"/>
  <c r="AA157" i="8"/>
  <c r="Z157" i="8"/>
  <c r="Y157" i="8"/>
  <c r="X157" i="8"/>
  <c r="W157" i="8"/>
  <c r="V157" i="8"/>
  <c r="U157" i="8"/>
  <c r="T157" i="8"/>
  <c r="S157" i="8"/>
  <c r="R157" i="8"/>
  <c r="Q157" i="8"/>
  <c r="P157" i="8"/>
  <c r="O157" i="8"/>
  <c r="N157" i="8"/>
  <c r="M157" i="8"/>
  <c r="G157" i="8" s="1"/>
  <c r="F157" i="8" s="1"/>
  <c r="L157" i="8"/>
  <c r="K157" i="8"/>
  <c r="H157" i="8" s="1"/>
  <c r="J157" i="8"/>
  <c r="I157" i="8"/>
  <c r="AG147" i="8"/>
  <c r="AF147" i="8"/>
  <c r="T41" i="10" s="1"/>
  <c r="T25" i="10" s="1"/>
  <c r="AD147" i="8"/>
  <c r="AC147" i="8"/>
  <c r="S41" i="10" s="1"/>
  <c r="S25" i="10" s="1"/>
  <c r="AA147" i="8"/>
  <c r="Z147" i="8"/>
  <c r="R41" i="10" s="1"/>
  <c r="R25" i="10" s="1"/>
  <c r="X147" i="8"/>
  <c r="W147" i="8"/>
  <c r="Q41" i="10" s="1"/>
  <c r="U147" i="8"/>
  <c r="T147" i="8"/>
  <c r="R147" i="8"/>
  <c r="Q147" i="8"/>
  <c r="O147" i="8"/>
  <c r="N147" i="8"/>
  <c r="L147" i="8"/>
  <c r="K147" i="8"/>
  <c r="I147" i="8"/>
  <c r="H147" i="8"/>
  <c r="P41" i="10" s="1"/>
  <c r="P25" i="10" s="1"/>
  <c r="AF145" i="8"/>
  <c r="F142" i="8"/>
  <c r="G138" i="8"/>
  <c r="F135" i="8"/>
  <c r="F128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G121" i="8" s="1"/>
  <c r="F121" i="8" s="1"/>
  <c r="L121" i="8"/>
  <c r="K121" i="8"/>
  <c r="H121" i="8" s="1"/>
  <c r="J121" i="8"/>
  <c r="I121" i="8"/>
  <c r="AG111" i="8"/>
  <c r="AF111" i="8"/>
  <c r="AD111" i="8"/>
  <c r="AC111" i="8"/>
  <c r="AA111" i="8"/>
  <c r="Z111" i="8"/>
  <c r="X111" i="8"/>
  <c r="W111" i="8"/>
  <c r="U111" i="8"/>
  <c r="T111" i="8"/>
  <c r="R111" i="8"/>
  <c r="Q111" i="8"/>
  <c r="O111" i="8"/>
  <c r="N111" i="8"/>
  <c r="L111" i="8"/>
  <c r="K111" i="8"/>
  <c r="I111" i="8"/>
  <c r="H111" i="8"/>
  <c r="F111" i="8" s="1"/>
  <c r="F106" i="8"/>
  <c r="G102" i="8"/>
  <c r="F99" i="8"/>
  <c r="F92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AG75" i="8"/>
  <c r="AF75" i="8"/>
  <c r="T31" i="10" s="1"/>
  <c r="AD75" i="8"/>
  <c r="AC75" i="8"/>
  <c r="S31" i="10" s="1"/>
  <c r="AA75" i="8"/>
  <c r="Z75" i="8"/>
  <c r="R31" i="10" s="1"/>
  <c r="X75" i="8"/>
  <c r="W75" i="8"/>
  <c r="Q31" i="10" s="1"/>
  <c r="U75" i="8"/>
  <c r="T75" i="8"/>
  <c r="R75" i="8"/>
  <c r="Q75" i="8"/>
  <c r="O75" i="8"/>
  <c r="N75" i="8"/>
  <c r="L75" i="8"/>
  <c r="K75" i="8"/>
  <c r="I75" i="8"/>
  <c r="H75" i="8"/>
  <c r="P31" i="10" s="1"/>
  <c r="AF73" i="8"/>
  <c r="F70" i="8"/>
  <c r="G66" i="8"/>
  <c r="F63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F56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H49" i="8" s="1"/>
  <c r="M49" i="8"/>
  <c r="L49" i="8"/>
  <c r="I49" i="8" s="1"/>
  <c r="K49" i="8"/>
  <c r="J49" i="8"/>
  <c r="G49" i="8" s="1"/>
  <c r="F49" i="8" s="1"/>
  <c r="AE39" i="8"/>
  <c r="AB39" i="8"/>
  <c r="Y39" i="8"/>
  <c r="V39" i="8"/>
  <c r="S39" i="8"/>
  <c r="P39" i="8"/>
  <c r="M39" i="8"/>
  <c r="J39" i="8"/>
  <c r="AE35" i="8"/>
  <c r="AB35" i="8"/>
  <c r="Y35" i="8"/>
  <c r="V35" i="8"/>
  <c r="S35" i="8"/>
  <c r="P35" i="8"/>
  <c r="M35" i="8"/>
  <c r="J35" i="8"/>
  <c r="AE31" i="8"/>
  <c r="AB31" i="8"/>
  <c r="Y31" i="8"/>
  <c r="V31" i="8"/>
  <c r="S31" i="8"/>
  <c r="P31" i="8"/>
  <c r="M31" i="8"/>
  <c r="J31" i="8"/>
  <c r="AE16" i="8"/>
  <c r="AB16" i="8"/>
  <c r="Y16" i="8"/>
  <c r="V16" i="8"/>
  <c r="S16" i="8"/>
  <c r="P16" i="8"/>
  <c r="M16" i="8"/>
  <c r="J16" i="8"/>
  <c r="AE15" i="8"/>
  <c r="AB15" i="8"/>
  <c r="Y15" i="8"/>
  <c r="V15" i="8"/>
  <c r="S15" i="8"/>
  <c r="P15" i="8"/>
  <c r="M15" i="8"/>
  <c r="J15" i="8"/>
  <c r="AE14" i="8"/>
  <c r="AB14" i="8"/>
  <c r="Y14" i="8"/>
  <c r="V14" i="8"/>
  <c r="S14" i="8"/>
  <c r="P14" i="8"/>
  <c r="M14" i="8"/>
  <c r="J14" i="8"/>
  <c r="D86" i="2"/>
  <c r="D83" i="2"/>
  <c r="D80" i="2"/>
  <c r="D77" i="2"/>
  <c r="D74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2" i="2"/>
  <c r="D51" i="2"/>
  <c r="D50" i="2"/>
  <c r="D49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AJ14" i="5"/>
  <c r="AI14" i="5"/>
  <c r="AH14" i="5"/>
  <c r="AJ12" i="5"/>
  <c r="AI12" i="5"/>
  <c r="AH12" i="5"/>
  <c r="AJ11" i="5"/>
  <c r="AI11" i="5"/>
  <c r="AH11" i="5"/>
  <c r="AJ9" i="5"/>
  <c r="AI9" i="5"/>
  <c r="AH9" i="5"/>
  <c r="AG290" i="8"/>
  <c r="AG39" i="8" s="1"/>
  <c r="AF290" i="8"/>
  <c r="AD290" i="8"/>
  <c r="AD39" i="8" s="1"/>
  <c r="AC290" i="8"/>
  <c r="AA290" i="8"/>
  <c r="AA39" i="8" s="1"/>
  <c r="Z290" i="8"/>
  <c r="X290" i="8"/>
  <c r="X39" i="8" s="1"/>
  <c r="W290" i="8"/>
  <c r="U290" i="8"/>
  <c r="U39" i="8" s="1"/>
  <c r="T290" i="8"/>
  <c r="R290" i="8"/>
  <c r="R39" i="8" s="1"/>
  <c r="Q290" i="8"/>
  <c r="O290" i="8"/>
  <c r="O39" i="8" s="1"/>
  <c r="N290" i="8"/>
  <c r="L290" i="8"/>
  <c r="K290" i="8"/>
  <c r="AG289" i="8"/>
  <c r="AE289" i="8"/>
  <c r="AE38" i="8" s="1"/>
  <c r="AD289" i="8"/>
  <c r="AC289" i="8"/>
  <c r="AB289" i="8"/>
  <c r="AB38" i="8" s="1"/>
  <c r="AA289" i="8"/>
  <c r="Z289" i="8"/>
  <c r="Y289" i="8"/>
  <c r="Y38" i="8" s="1"/>
  <c r="X289" i="8"/>
  <c r="W289" i="8"/>
  <c r="V289" i="8"/>
  <c r="V38" i="8" s="1"/>
  <c r="U289" i="8"/>
  <c r="T289" i="8"/>
  <c r="S289" i="8"/>
  <c r="S38" i="8" s="1"/>
  <c r="R289" i="8"/>
  <c r="Q289" i="8"/>
  <c r="P289" i="8"/>
  <c r="P38" i="8" s="1"/>
  <c r="O289" i="8"/>
  <c r="N289" i="8"/>
  <c r="M289" i="8"/>
  <c r="M38" i="8" s="1"/>
  <c r="L289" i="8"/>
  <c r="K289" i="8"/>
  <c r="J289" i="8"/>
  <c r="AG288" i="8"/>
  <c r="AF288" i="8"/>
  <c r="AE288" i="8"/>
  <c r="AD288" i="8"/>
  <c r="AC288" i="8"/>
  <c r="AC287" i="8" s="1"/>
  <c r="AB288" i="8"/>
  <c r="AA288" i="8"/>
  <c r="AA287" i="8" s="1"/>
  <c r="Z288" i="8"/>
  <c r="Y288" i="8"/>
  <c r="X288" i="8"/>
  <c r="W288" i="8"/>
  <c r="W287" i="8" s="1"/>
  <c r="V288" i="8"/>
  <c r="U288" i="8"/>
  <c r="U287" i="8" s="1"/>
  <c r="T288" i="8"/>
  <c r="S288" i="8"/>
  <c r="R288" i="8"/>
  <c r="Q288" i="8"/>
  <c r="Q287" i="8" s="1"/>
  <c r="P288" i="8"/>
  <c r="O288" i="8"/>
  <c r="O287" i="8" s="1"/>
  <c r="N288" i="8"/>
  <c r="M288" i="8"/>
  <c r="L288" i="8"/>
  <c r="K288" i="8"/>
  <c r="J288" i="8"/>
  <c r="AG286" i="8"/>
  <c r="AF286" i="8"/>
  <c r="AD286" i="8"/>
  <c r="AC286" i="8"/>
  <c r="AA286" i="8"/>
  <c r="Z286" i="8"/>
  <c r="X286" i="8"/>
  <c r="W286" i="8"/>
  <c r="U286" i="8"/>
  <c r="T286" i="8"/>
  <c r="R286" i="8"/>
  <c r="Q286" i="8"/>
  <c r="O286" i="8"/>
  <c r="N286" i="8"/>
  <c r="L286" i="8"/>
  <c r="I286" i="8" s="1"/>
  <c r="K286" i="8"/>
  <c r="H286" i="8" s="1"/>
  <c r="AG285" i="8"/>
  <c r="AF285" i="8"/>
  <c r="AE285" i="8"/>
  <c r="AE34" i="8" s="1"/>
  <c r="AD285" i="8"/>
  <c r="AC285" i="8"/>
  <c r="AB285" i="8"/>
  <c r="AB34" i="8" s="1"/>
  <c r="AA285" i="8"/>
  <c r="Z285" i="8"/>
  <c r="Y285" i="8"/>
  <c r="Y34" i="8" s="1"/>
  <c r="X285" i="8"/>
  <c r="W285" i="8"/>
  <c r="V285" i="8"/>
  <c r="V34" i="8" s="1"/>
  <c r="U285" i="8"/>
  <c r="T285" i="8"/>
  <c r="S285" i="8"/>
  <c r="S34" i="8" s="1"/>
  <c r="R285" i="8"/>
  <c r="Q285" i="8"/>
  <c r="P285" i="8"/>
  <c r="P34" i="8" s="1"/>
  <c r="O285" i="8"/>
  <c r="N285" i="8"/>
  <c r="M285" i="8"/>
  <c r="M34" i="8" s="1"/>
  <c r="L285" i="8"/>
  <c r="K285" i="8"/>
  <c r="J285" i="8"/>
  <c r="AG284" i="8"/>
  <c r="AG283" i="8" s="1"/>
  <c r="AF284" i="8"/>
  <c r="AE284" i="8"/>
  <c r="AD284" i="8"/>
  <c r="AC284" i="8"/>
  <c r="AC283" i="8" s="1"/>
  <c r="AC282" i="8" s="1"/>
  <c r="S62" i="10" s="1"/>
  <c r="AB284" i="8"/>
  <c r="AA284" i="8"/>
  <c r="AA283" i="8" s="1"/>
  <c r="AA282" i="8" s="1"/>
  <c r="Z284" i="8"/>
  <c r="Y284" i="8"/>
  <c r="X284" i="8"/>
  <c r="W284" i="8"/>
  <c r="W283" i="8" s="1"/>
  <c r="W282" i="8" s="1"/>
  <c r="Q62" i="10" s="1"/>
  <c r="V284" i="8"/>
  <c r="U284" i="8"/>
  <c r="U283" i="8" s="1"/>
  <c r="U282" i="8" s="1"/>
  <c r="T284" i="8"/>
  <c r="S284" i="8"/>
  <c r="R284" i="8"/>
  <c r="Q284" i="8"/>
  <c r="Q283" i="8" s="1"/>
  <c r="Q282" i="8" s="1"/>
  <c r="P284" i="8"/>
  <c r="O284" i="8"/>
  <c r="O283" i="8" s="1"/>
  <c r="O282" i="8" s="1"/>
  <c r="N284" i="8"/>
  <c r="M284" i="8"/>
  <c r="L284" i="8"/>
  <c r="K284" i="8"/>
  <c r="J284" i="8"/>
  <c r="AG281" i="8"/>
  <c r="AF281" i="8"/>
  <c r="AE281" i="8"/>
  <c r="AE30" i="8" s="1"/>
  <c r="AD281" i="8"/>
  <c r="AC281" i="8"/>
  <c r="AB281" i="8"/>
  <c r="AB30" i="8" s="1"/>
  <c r="AA281" i="8"/>
  <c r="Z281" i="8"/>
  <c r="Y281" i="8"/>
  <c r="Y30" i="8" s="1"/>
  <c r="X281" i="8"/>
  <c r="W281" i="8"/>
  <c r="V281" i="8"/>
  <c r="V30" i="8" s="1"/>
  <c r="U281" i="8"/>
  <c r="T281" i="8"/>
  <c r="S281" i="8"/>
  <c r="S30" i="8" s="1"/>
  <c r="R281" i="8"/>
  <c r="Q281" i="8"/>
  <c r="P281" i="8"/>
  <c r="P30" i="8" s="1"/>
  <c r="O281" i="8"/>
  <c r="N281" i="8"/>
  <c r="M281" i="8"/>
  <c r="M30" i="8" s="1"/>
  <c r="L281" i="8"/>
  <c r="K281" i="8"/>
  <c r="J281" i="8"/>
  <c r="AG280" i="8"/>
  <c r="AF280" i="8"/>
  <c r="AE280" i="8"/>
  <c r="AD280" i="8"/>
  <c r="AC280" i="8"/>
  <c r="AB280" i="8"/>
  <c r="AA280" i="8"/>
  <c r="Z280" i="8"/>
  <c r="Y280" i="8"/>
  <c r="X280" i="8"/>
  <c r="W280" i="8"/>
  <c r="V280" i="8"/>
  <c r="U280" i="8"/>
  <c r="T280" i="8"/>
  <c r="S280" i="8"/>
  <c r="R280" i="8"/>
  <c r="Q280" i="8"/>
  <c r="P280" i="8"/>
  <c r="O280" i="8"/>
  <c r="N280" i="8"/>
  <c r="M280" i="8"/>
  <c r="L280" i="8"/>
  <c r="K280" i="8"/>
  <c r="J280" i="8"/>
  <c r="AG279" i="8"/>
  <c r="AF279" i="8"/>
  <c r="AD279" i="8"/>
  <c r="AC279" i="8"/>
  <c r="AA279" i="8"/>
  <c r="Z279" i="8"/>
  <c r="X279" i="8"/>
  <c r="W279" i="8"/>
  <c r="U279" i="8"/>
  <c r="T279" i="8"/>
  <c r="R279" i="8"/>
  <c r="Q279" i="8"/>
  <c r="O279" i="8"/>
  <c r="N279" i="8"/>
  <c r="L279" i="8"/>
  <c r="I279" i="8" s="1"/>
  <c r="K279" i="8"/>
  <c r="H279" i="8" s="1"/>
  <c r="AG278" i="8"/>
  <c r="AF278" i="8"/>
  <c r="AE278" i="8"/>
  <c r="AE27" i="8" s="1"/>
  <c r="AD278" i="8"/>
  <c r="AC278" i="8"/>
  <c r="AB278" i="8"/>
  <c r="AB27" i="8" s="1"/>
  <c r="AA278" i="8"/>
  <c r="Z278" i="8"/>
  <c r="Y278" i="8"/>
  <c r="Y27" i="8" s="1"/>
  <c r="X278" i="8"/>
  <c r="W278" i="8"/>
  <c r="V278" i="8"/>
  <c r="V27" i="8" s="1"/>
  <c r="U278" i="8"/>
  <c r="T278" i="8"/>
  <c r="S278" i="8"/>
  <c r="S27" i="8" s="1"/>
  <c r="R278" i="8"/>
  <c r="Q278" i="8"/>
  <c r="P278" i="8"/>
  <c r="P27" i="8" s="1"/>
  <c r="O278" i="8"/>
  <c r="N278" i="8"/>
  <c r="M278" i="8"/>
  <c r="M27" i="8" s="1"/>
  <c r="L278" i="8"/>
  <c r="K278" i="8"/>
  <c r="J278" i="8"/>
  <c r="AG277" i="8"/>
  <c r="AF277" i="8"/>
  <c r="AE277" i="8"/>
  <c r="AD277" i="8"/>
  <c r="AC277" i="8"/>
  <c r="AB277" i="8"/>
  <c r="AA277" i="8"/>
  <c r="Z277" i="8"/>
  <c r="Y277" i="8"/>
  <c r="X277" i="8"/>
  <c r="W277" i="8"/>
  <c r="V277" i="8"/>
  <c r="U277" i="8"/>
  <c r="T277" i="8"/>
  <c r="S277" i="8"/>
  <c r="R277" i="8"/>
  <c r="Q277" i="8"/>
  <c r="P277" i="8"/>
  <c r="O277" i="8"/>
  <c r="N277" i="8"/>
  <c r="M277" i="8"/>
  <c r="L277" i="8"/>
  <c r="K277" i="8"/>
  <c r="J277" i="8"/>
  <c r="AG276" i="8"/>
  <c r="AF276" i="8"/>
  <c r="AF275" i="8" s="1"/>
  <c r="AE276" i="8"/>
  <c r="AD276" i="8"/>
  <c r="AD275" i="8" s="1"/>
  <c r="AC276" i="8"/>
  <c r="AB276" i="8"/>
  <c r="AA276" i="8"/>
  <c r="Z276" i="8"/>
  <c r="Z275" i="8" s="1"/>
  <c r="Y276" i="8"/>
  <c r="X276" i="8"/>
  <c r="X275" i="8" s="1"/>
  <c r="W276" i="8"/>
  <c r="V276" i="8"/>
  <c r="U276" i="8"/>
  <c r="T276" i="8"/>
  <c r="T275" i="8" s="1"/>
  <c r="S276" i="8"/>
  <c r="R276" i="8"/>
  <c r="R275" i="8" s="1"/>
  <c r="Q276" i="8"/>
  <c r="P276" i="8"/>
  <c r="O276" i="8"/>
  <c r="N276" i="8"/>
  <c r="N275" i="8" s="1"/>
  <c r="M276" i="8"/>
  <c r="L276" i="8"/>
  <c r="K276" i="8"/>
  <c r="J276" i="8"/>
  <c r="AG274" i="8"/>
  <c r="AF274" i="8"/>
  <c r="AE274" i="8"/>
  <c r="AE23" i="8" s="1"/>
  <c r="AD274" i="8"/>
  <c r="AC274" i="8"/>
  <c r="AB274" i="8"/>
  <c r="AB23" i="8" s="1"/>
  <c r="AA274" i="8"/>
  <c r="Z274" i="8"/>
  <c r="Y274" i="8"/>
  <c r="Y23" i="8" s="1"/>
  <c r="X274" i="8"/>
  <c r="W274" i="8"/>
  <c r="V274" i="8"/>
  <c r="V23" i="8" s="1"/>
  <c r="U274" i="8"/>
  <c r="T274" i="8"/>
  <c r="S274" i="8"/>
  <c r="S23" i="8" s="1"/>
  <c r="R274" i="8"/>
  <c r="Q274" i="8"/>
  <c r="P274" i="8"/>
  <c r="P23" i="8" s="1"/>
  <c r="O274" i="8"/>
  <c r="N274" i="8"/>
  <c r="M274" i="8"/>
  <c r="M23" i="8" s="1"/>
  <c r="L274" i="8"/>
  <c r="K274" i="8"/>
  <c r="J274" i="8"/>
  <c r="AG273" i="8"/>
  <c r="AF273" i="8"/>
  <c r="AE273" i="8"/>
  <c r="AD273" i="8"/>
  <c r="AC273" i="8"/>
  <c r="AB273" i="8"/>
  <c r="AA273" i="8"/>
  <c r="Z273" i="8"/>
  <c r="Y273" i="8"/>
  <c r="X273" i="8"/>
  <c r="W273" i="8"/>
  <c r="V273" i="8"/>
  <c r="U273" i="8"/>
  <c r="T273" i="8"/>
  <c r="S273" i="8"/>
  <c r="R273" i="8"/>
  <c r="Q273" i="8"/>
  <c r="P273" i="8"/>
  <c r="O273" i="8"/>
  <c r="N273" i="8"/>
  <c r="M273" i="8"/>
  <c r="L273" i="8"/>
  <c r="K273" i="8"/>
  <c r="J273" i="8"/>
  <c r="AG272" i="8"/>
  <c r="AF272" i="8"/>
  <c r="AD272" i="8"/>
  <c r="AC272" i="8"/>
  <c r="AA272" i="8"/>
  <c r="Z272" i="8"/>
  <c r="X272" i="8"/>
  <c r="W272" i="8"/>
  <c r="U272" i="8"/>
  <c r="T272" i="8"/>
  <c r="R272" i="8"/>
  <c r="Q272" i="8"/>
  <c r="O272" i="8"/>
  <c r="N272" i="8"/>
  <c r="L272" i="8"/>
  <c r="I272" i="8" s="1"/>
  <c r="K272" i="8"/>
  <c r="H272" i="8" s="1"/>
  <c r="AG271" i="8"/>
  <c r="AF271" i="8"/>
  <c r="AE271" i="8"/>
  <c r="AE20" i="8" s="1"/>
  <c r="AD271" i="8"/>
  <c r="AC271" i="8"/>
  <c r="AB271" i="8"/>
  <c r="AB20" i="8" s="1"/>
  <c r="AA271" i="8"/>
  <c r="Z271" i="8"/>
  <c r="Y271" i="8"/>
  <c r="Y20" i="8" s="1"/>
  <c r="X271" i="8"/>
  <c r="W271" i="8"/>
  <c r="V271" i="8"/>
  <c r="V20" i="8" s="1"/>
  <c r="U271" i="8"/>
  <c r="T271" i="8"/>
  <c r="S271" i="8"/>
  <c r="S20" i="8" s="1"/>
  <c r="R271" i="8"/>
  <c r="Q271" i="8"/>
  <c r="P271" i="8"/>
  <c r="P20" i="8" s="1"/>
  <c r="O271" i="8"/>
  <c r="N271" i="8"/>
  <c r="M271" i="8"/>
  <c r="M20" i="8" s="1"/>
  <c r="L271" i="8"/>
  <c r="AG270" i="8"/>
  <c r="AF270" i="8"/>
  <c r="AE270" i="8"/>
  <c r="AD270" i="8"/>
  <c r="AC270" i="8"/>
  <c r="AB270" i="8"/>
  <c r="AA270" i="8"/>
  <c r="Z270" i="8"/>
  <c r="Y270" i="8"/>
  <c r="X270" i="8"/>
  <c r="W270" i="8"/>
  <c r="V270" i="8"/>
  <c r="U270" i="8"/>
  <c r="T270" i="8"/>
  <c r="S270" i="8"/>
  <c r="R270" i="8"/>
  <c r="Q270" i="8"/>
  <c r="P270" i="8"/>
  <c r="O270" i="8"/>
  <c r="N270" i="8"/>
  <c r="M270" i="8"/>
  <c r="L270" i="8"/>
  <c r="K270" i="8"/>
  <c r="J270" i="8"/>
  <c r="AG269" i="8"/>
  <c r="AF269" i="8"/>
  <c r="AE269" i="8"/>
  <c r="AD269" i="8"/>
  <c r="AC269" i="8"/>
  <c r="AB269" i="8"/>
  <c r="AA269" i="8"/>
  <c r="Z269" i="8"/>
  <c r="Y269" i="8"/>
  <c r="X269" i="8"/>
  <c r="W269" i="8"/>
  <c r="V269" i="8"/>
  <c r="U269" i="8"/>
  <c r="T269" i="8"/>
  <c r="S269" i="8"/>
  <c r="R269" i="8"/>
  <c r="Q269" i="8"/>
  <c r="P269" i="8"/>
  <c r="O269" i="8"/>
  <c r="N269" i="8"/>
  <c r="M269" i="8"/>
  <c r="L269" i="8"/>
  <c r="K269" i="8"/>
  <c r="J269" i="8"/>
  <c r="AG264" i="8"/>
  <c r="AF264" i="8"/>
  <c r="AF13" i="8" s="1"/>
  <c r="AE264" i="8"/>
  <c r="AD264" i="8"/>
  <c r="AD13" i="8" s="1"/>
  <c r="AC264" i="8"/>
  <c r="AB264" i="8"/>
  <c r="AB13" i="8" s="1"/>
  <c r="AA264" i="8"/>
  <c r="Z264" i="8"/>
  <c r="Z13" i="8" s="1"/>
  <c r="Y264" i="8"/>
  <c r="X264" i="8"/>
  <c r="X13" i="8" s="1"/>
  <c r="W264" i="8"/>
  <c r="V264" i="8"/>
  <c r="V13" i="8" s="1"/>
  <c r="U264" i="8"/>
  <c r="T264" i="8"/>
  <c r="T13" i="8" s="1"/>
  <c r="S264" i="8"/>
  <c r="R264" i="8"/>
  <c r="R13" i="8" s="1"/>
  <c r="Q264" i="8"/>
  <c r="P264" i="8"/>
  <c r="P13" i="8" s="1"/>
  <c r="O264" i="8"/>
  <c r="N264" i="8"/>
  <c r="N13" i="8" s="1"/>
  <c r="M264" i="8"/>
  <c r="L264" i="8"/>
  <c r="K264" i="8"/>
  <c r="J264" i="8"/>
  <c r="AG263" i="8"/>
  <c r="AF263" i="8"/>
  <c r="AF262" i="8" s="1"/>
  <c r="AE263" i="8"/>
  <c r="AD263" i="8"/>
  <c r="AD262" i="8" s="1"/>
  <c r="AC263" i="8"/>
  <c r="AB263" i="8"/>
  <c r="AA263" i="8"/>
  <c r="Z263" i="8"/>
  <c r="Y263" i="8"/>
  <c r="X263" i="8"/>
  <c r="W263" i="8"/>
  <c r="V263" i="8"/>
  <c r="U263" i="8"/>
  <c r="T263" i="8"/>
  <c r="S263" i="8"/>
  <c r="R263" i="8"/>
  <c r="Q263" i="8"/>
  <c r="P263" i="8"/>
  <c r="O263" i="8"/>
  <c r="N263" i="8"/>
  <c r="M263" i="8"/>
  <c r="L263" i="8"/>
  <c r="K263" i="8"/>
  <c r="J263" i="8"/>
  <c r="AG261" i="8"/>
  <c r="AF261" i="8"/>
  <c r="AE261" i="8"/>
  <c r="AD261" i="8"/>
  <c r="AC261" i="8"/>
  <c r="AB261" i="8"/>
  <c r="AA261" i="8"/>
  <c r="Z261" i="8"/>
  <c r="Y261" i="8"/>
  <c r="X261" i="8"/>
  <c r="W261" i="8"/>
  <c r="V261" i="8"/>
  <c r="U261" i="8"/>
  <c r="T261" i="8"/>
  <c r="S261" i="8"/>
  <c r="R261" i="8"/>
  <c r="Q261" i="8"/>
  <c r="P261" i="8"/>
  <c r="O261" i="8"/>
  <c r="N261" i="8"/>
  <c r="M261" i="8"/>
  <c r="L261" i="8"/>
  <c r="K261" i="8"/>
  <c r="J261" i="8"/>
  <c r="AG260" i="8"/>
  <c r="AG259" i="8" s="1"/>
  <c r="AF260" i="8"/>
  <c r="AE260" i="8"/>
  <c r="AE259" i="8" s="1"/>
  <c r="AD260" i="8"/>
  <c r="AC260" i="8"/>
  <c r="AC259" i="8" s="1"/>
  <c r="AB260" i="8"/>
  <c r="AA260" i="8"/>
  <c r="AA259" i="8" s="1"/>
  <c r="Z260" i="8"/>
  <c r="Y260" i="8"/>
  <c r="Y259" i="8" s="1"/>
  <c r="X260" i="8"/>
  <c r="W260" i="8"/>
  <c r="W259" i="8" s="1"/>
  <c r="V260" i="8"/>
  <c r="U260" i="8"/>
  <c r="U259" i="8" s="1"/>
  <c r="T260" i="8"/>
  <c r="S260" i="8"/>
  <c r="S259" i="8" s="1"/>
  <c r="R260" i="8"/>
  <c r="Q260" i="8"/>
  <c r="Q259" i="8" s="1"/>
  <c r="P260" i="8"/>
  <c r="O260" i="8"/>
  <c r="O259" i="8" s="1"/>
  <c r="N260" i="8"/>
  <c r="M260" i="8"/>
  <c r="M259" i="8" s="1"/>
  <c r="L260" i="8"/>
  <c r="K260" i="8"/>
  <c r="J260" i="8"/>
  <c r="AG254" i="8"/>
  <c r="AF254" i="8"/>
  <c r="AD254" i="8"/>
  <c r="AC254" i="8"/>
  <c r="AA254" i="8"/>
  <c r="Z254" i="8"/>
  <c r="X254" i="8"/>
  <c r="W254" i="8"/>
  <c r="U254" i="8"/>
  <c r="T254" i="8"/>
  <c r="R254" i="8"/>
  <c r="Q254" i="8"/>
  <c r="O254" i="8"/>
  <c r="N254" i="8"/>
  <c r="L254" i="8"/>
  <c r="I254" i="8" s="1"/>
  <c r="K254" i="8"/>
  <c r="H254" i="8" s="1"/>
  <c r="F254" i="8" s="1"/>
  <c r="AG253" i="8"/>
  <c r="AE253" i="8"/>
  <c r="AD253" i="8"/>
  <c r="AC253" i="8"/>
  <c r="AB253" i="8"/>
  <c r="AA253" i="8"/>
  <c r="Z253" i="8"/>
  <c r="Y253" i="8"/>
  <c r="X253" i="8"/>
  <c r="W253" i="8"/>
  <c r="V253" i="8"/>
  <c r="U253" i="8"/>
  <c r="T253" i="8"/>
  <c r="S253" i="8"/>
  <c r="R253" i="8"/>
  <c r="Q253" i="8"/>
  <c r="P253" i="8"/>
  <c r="O253" i="8"/>
  <c r="N253" i="8"/>
  <c r="M253" i="8"/>
  <c r="L253" i="8"/>
  <c r="K253" i="8"/>
  <c r="J253" i="8"/>
  <c r="AG252" i="8"/>
  <c r="AF252" i="8"/>
  <c r="AE252" i="8"/>
  <c r="AD252" i="8"/>
  <c r="AC252" i="8"/>
  <c r="AC251" i="8" s="1"/>
  <c r="AB252" i="8"/>
  <c r="AA252" i="8"/>
  <c r="AA251" i="8" s="1"/>
  <c r="Z252" i="8"/>
  <c r="Y252" i="8"/>
  <c r="X252" i="8"/>
  <c r="W252" i="8"/>
  <c r="W251" i="8" s="1"/>
  <c r="V252" i="8"/>
  <c r="U252" i="8"/>
  <c r="U251" i="8" s="1"/>
  <c r="T252" i="8"/>
  <c r="S252" i="8"/>
  <c r="R252" i="8"/>
  <c r="Q252" i="8"/>
  <c r="Q251" i="8" s="1"/>
  <c r="P252" i="8"/>
  <c r="O252" i="8"/>
  <c r="O251" i="8" s="1"/>
  <c r="N252" i="8"/>
  <c r="M252" i="8"/>
  <c r="L252" i="8"/>
  <c r="K252" i="8"/>
  <c r="J252" i="8"/>
  <c r="AG250" i="8"/>
  <c r="AF250" i="8"/>
  <c r="AD250" i="8"/>
  <c r="AC250" i="8"/>
  <c r="AA250" i="8"/>
  <c r="Z250" i="8"/>
  <c r="X250" i="8"/>
  <c r="W250" i="8"/>
  <c r="U250" i="8"/>
  <c r="T250" i="8"/>
  <c r="R250" i="8"/>
  <c r="Q250" i="8"/>
  <c r="O250" i="8"/>
  <c r="N250" i="8"/>
  <c r="L250" i="8"/>
  <c r="I250" i="8" s="1"/>
  <c r="K250" i="8"/>
  <c r="H250" i="8" s="1"/>
  <c r="AG249" i="8"/>
  <c r="AF249" i="8"/>
  <c r="AE249" i="8"/>
  <c r="AC249" i="8"/>
  <c r="AB249" i="8"/>
  <c r="AA249" i="8"/>
  <c r="Z249" i="8"/>
  <c r="Y249" i="8"/>
  <c r="W249" i="8"/>
  <c r="V249" i="8"/>
  <c r="U249" i="8"/>
  <c r="T249" i="8"/>
  <c r="S249" i="8"/>
  <c r="Q249" i="8"/>
  <c r="P249" i="8"/>
  <c r="O249" i="8"/>
  <c r="N249" i="8"/>
  <c r="M249" i="8"/>
  <c r="K249" i="8"/>
  <c r="J249" i="8"/>
  <c r="AF248" i="8"/>
  <c r="AE248" i="8"/>
  <c r="AD248" i="8"/>
  <c r="AC248" i="8"/>
  <c r="AC247" i="8" s="1"/>
  <c r="AB248" i="8"/>
  <c r="Z248" i="8"/>
  <c r="Y248" i="8"/>
  <c r="X248" i="8"/>
  <c r="W248" i="8"/>
  <c r="W247" i="8" s="1"/>
  <c r="W246" i="8" s="1"/>
  <c r="Q56" i="10" s="1"/>
  <c r="V248" i="8"/>
  <c r="T248" i="8"/>
  <c r="S248" i="8"/>
  <c r="R248" i="8"/>
  <c r="Q248" i="8"/>
  <c r="Q247" i="8" s="1"/>
  <c r="P248" i="8"/>
  <c r="N248" i="8"/>
  <c r="M248" i="8"/>
  <c r="L248" i="8"/>
  <c r="K248" i="8"/>
  <c r="J248" i="8"/>
  <c r="AG245" i="8"/>
  <c r="AF245" i="8"/>
  <c r="AE245" i="8"/>
  <c r="AD245" i="8"/>
  <c r="AC245" i="8"/>
  <c r="AB245" i="8"/>
  <c r="AA245" i="8"/>
  <c r="Z245" i="8"/>
  <c r="Y245" i="8"/>
  <c r="X245" i="8"/>
  <c r="W245" i="8"/>
  <c r="V245" i="8"/>
  <c r="U245" i="8"/>
  <c r="T245" i="8"/>
  <c r="S245" i="8"/>
  <c r="R245" i="8"/>
  <c r="Q245" i="8"/>
  <c r="P245" i="8"/>
  <c r="O245" i="8"/>
  <c r="N245" i="8"/>
  <c r="M245" i="8"/>
  <c r="L245" i="8"/>
  <c r="K245" i="8"/>
  <c r="J245" i="8"/>
  <c r="AG244" i="8"/>
  <c r="AF244" i="8"/>
  <c r="AE244" i="8"/>
  <c r="AD244" i="8"/>
  <c r="AC244" i="8"/>
  <c r="AB244" i="8"/>
  <c r="AA244" i="8"/>
  <c r="Z244" i="8"/>
  <c r="Y244" i="8"/>
  <c r="X244" i="8"/>
  <c r="W244" i="8"/>
  <c r="V244" i="8"/>
  <c r="U244" i="8"/>
  <c r="T244" i="8"/>
  <c r="S244" i="8"/>
  <c r="R244" i="8"/>
  <c r="Q244" i="8"/>
  <c r="P244" i="8"/>
  <c r="O244" i="8"/>
  <c r="N244" i="8"/>
  <c r="M244" i="8"/>
  <c r="L244" i="8"/>
  <c r="K244" i="8"/>
  <c r="J244" i="8"/>
  <c r="AG243" i="8"/>
  <c r="AF243" i="8"/>
  <c r="AD243" i="8"/>
  <c r="AC243" i="8"/>
  <c r="AA243" i="8"/>
  <c r="Z243" i="8"/>
  <c r="X243" i="8"/>
  <c r="W243" i="8"/>
  <c r="U243" i="8"/>
  <c r="T243" i="8"/>
  <c r="R243" i="8"/>
  <c r="Q243" i="8"/>
  <c r="O243" i="8"/>
  <c r="N243" i="8"/>
  <c r="L243" i="8"/>
  <c r="I243" i="8" s="1"/>
  <c r="K243" i="8"/>
  <c r="H243" i="8" s="1"/>
  <c r="AG242" i="8"/>
  <c r="AF242" i="8"/>
  <c r="AE242" i="8"/>
  <c r="AD242" i="8"/>
  <c r="AC242" i="8"/>
  <c r="AB242" i="8"/>
  <c r="AA242" i="8"/>
  <c r="Z242" i="8"/>
  <c r="Y242" i="8"/>
  <c r="X242" i="8"/>
  <c r="W242" i="8"/>
  <c r="V242" i="8"/>
  <c r="U242" i="8"/>
  <c r="T242" i="8"/>
  <c r="S242" i="8"/>
  <c r="R242" i="8"/>
  <c r="Q242" i="8"/>
  <c r="P242" i="8"/>
  <c r="O242" i="8"/>
  <c r="N242" i="8"/>
  <c r="M242" i="8"/>
  <c r="L242" i="8"/>
  <c r="K242" i="8"/>
  <c r="J242" i="8"/>
  <c r="AG241" i="8"/>
  <c r="AF241" i="8"/>
  <c r="AE241" i="8"/>
  <c r="AD241" i="8"/>
  <c r="AC241" i="8"/>
  <c r="AB241" i="8"/>
  <c r="AA241" i="8"/>
  <c r="Z241" i="8"/>
  <c r="Y241" i="8"/>
  <c r="X241" i="8"/>
  <c r="W241" i="8"/>
  <c r="V241" i="8"/>
  <c r="U241" i="8"/>
  <c r="T241" i="8"/>
  <c r="S241" i="8"/>
  <c r="R241" i="8"/>
  <c r="Q241" i="8"/>
  <c r="P241" i="8"/>
  <c r="O241" i="8"/>
  <c r="N241" i="8"/>
  <c r="M241" i="8"/>
  <c r="L241" i="8"/>
  <c r="K241" i="8"/>
  <c r="J241" i="8"/>
  <c r="AG240" i="8"/>
  <c r="AF240" i="8"/>
  <c r="AE240" i="8"/>
  <c r="AD240" i="8"/>
  <c r="AC240" i="8"/>
  <c r="AB240" i="8"/>
  <c r="AA240" i="8"/>
  <c r="Z240" i="8"/>
  <c r="Y240" i="8"/>
  <c r="X240" i="8"/>
  <c r="W240" i="8"/>
  <c r="V240" i="8"/>
  <c r="U240" i="8"/>
  <c r="T240" i="8"/>
  <c r="S240" i="8"/>
  <c r="R240" i="8"/>
  <c r="Q240" i="8"/>
  <c r="P240" i="8"/>
  <c r="O240" i="8"/>
  <c r="N240" i="8"/>
  <c r="M240" i="8"/>
  <c r="L240" i="8"/>
  <c r="K240" i="8"/>
  <c r="J240" i="8"/>
  <c r="AG238" i="8"/>
  <c r="AF238" i="8"/>
  <c r="AE238" i="8"/>
  <c r="AD238" i="8"/>
  <c r="AC238" i="8"/>
  <c r="AB238" i="8"/>
  <c r="AA238" i="8"/>
  <c r="Z238" i="8"/>
  <c r="Y238" i="8"/>
  <c r="X238" i="8"/>
  <c r="W238" i="8"/>
  <c r="V238" i="8"/>
  <c r="U238" i="8"/>
  <c r="T238" i="8"/>
  <c r="S238" i="8"/>
  <c r="R238" i="8"/>
  <c r="Q238" i="8"/>
  <c r="P238" i="8"/>
  <c r="O238" i="8"/>
  <c r="N238" i="8"/>
  <c r="M238" i="8"/>
  <c r="L238" i="8"/>
  <c r="K238" i="8"/>
  <c r="J238" i="8"/>
  <c r="AG237" i="8"/>
  <c r="AF237" i="8"/>
  <c r="AE237" i="8"/>
  <c r="AD237" i="8"/>
  <c r="AC237" i="8"/>
  <c r="AB237" i="8"/>
  <c r="AA237" i="8"/>
  <c r="Z237" i="8"/>
  <c r="Y237" i="8"/>
  <c r="X237" i="8"/>
  <c r="W237" i="8"/>
  <c r="V237" i="8"/>
  <c r="U237" i="8"/>
  <c r="T237" i="8"/>
  <c r="S237" i="8"/>
  <c r="R237" i="8"/>
  <c r="Q237" i="8"/>
  <c r="P237" i="8"/>
  <c r="O237" i="8"/>
  <c r="N237" i="8"/>
  <c r="M237" i="8"/>
  <c r="L237" i="8"/>
  <c r="K237" i="8"/>
  <c r="J237" i="8"/>
  <c r="AG236" i="8"/>
  <c r="AF236" i="8"/>
  <c r="AD236" i="8"/>
  <c r="AC236" i="8"/>
  <c r="AA236" i="8"/>
  <c r="Z236" i="8"/>
  <c r="X236" i="8"/>
  <c r="W236" i="8"/>
  <c r="U236" i="8"/>
  <c r="T236" i="8"/>
  <c r="R236" i="8"/>
  <c r="Q236" i="8"/>
  <c r="O236" i="8"/>
  <c r="N236" i="8"/>
  <c r="L236" i="8"/>
  <c r="I236" i="8" s="1"/>
  <c r="K236" i="8"/>
  <c r="H236" i="8" s="1"/>
  <c r="AG235" i="8"/>
  <c r="AF235" i="8"/>
  <c r="AE235" i="8"/>
  <c r="AD235" i="8"/>
  <c r="AC235" i="8"/>
  <c r="AB235" i="8"/>
  <c r="AA235" i="8"/>
  <c r="Z235" i="8"/>
  <c r="Y235" i="8"/>
  <c r="X235" i="8"/>
  <c r="W235" i="8"/>
  <c r="V235" i="8"/>
  <c r="U235" i="8"/>
  <c r="T235" i="8"/>
  <c r="S235" i="8"/>
  <c r="R235" i="8"/>
  <c r="Q235" i="8"/>
  <c r="P235" i="8"/>
  <c r="O235" i="8"/>
  <c r="N235" i="8"/>
  <c r="M235" i="8"/>
  <c r="L235" i="8"/>
  <c r="K235" i="8"/>
  <c r="J235" i="8"/>
  <c r="AG234" i="8"/>
  <c r="AF234" i="8"/>
  <c r="AE234" i="8"/>
  <c r="AD234" i="8"/>
  <c r="AB234" i="8"/>
  <c r="AA234" i="8"/>
  <c r="Z234" i="8"/>
  <c r="Y234" i="8"/>
  <c r="X234" i="8"/>
  <c r="V234" i="8"/>
  <c r="U234" i="8"/>
  <c r="T234" i="8"/>
  <c r="S234" i="8"/>
  <c r="R234" i="8"/>
  <c r="P234" i="8"/>
  <c r="O234" i="8"/>
  <c r="N234" i="8"/>
  <c r="M234" i="8"/>
  <c r="L234" i="8"/>
  <c r="J234" i="8"/>
  <c r="AG233" i="8"/>
  <c r="AE233" i="8"/>
  <c r="AD233" i="8"/>
  <c r="AD232" i="8" s="1"/>
  <c r="AC233" i="8"/>
  <c r="AB233" i="8"/>
  <c r="AA233" i="8"/>
  <c r="Y233" i="8"/>
  <c r="X233" i="8"/>
  <c r="W233" i="8"/>
  <c r="V233" i="8"/>
  <c r="U233" i="8"/>
  <c r="S233" i="8"/>
  <c r="R233" i="8"/>
  <c r="R232" i="8" s="1"/>
  <c r="Q233" i="8"/>
  <c r="P233" i="8"/>
  <c r="O233" i="8"/>
  <c r="M233" i="8"/>
  <c r="L233" i="8"/>
  <c r="K233" i="8"/>
  <c r="J233" i="8"/>
  <c r="AG228" i="8"/>
  <c r="AF228" i="8"/>
  <c r="AE228" i="8"/>
  <c r="AD228" i="8"/>
  <c r="AC228" i="8"/>
  <c r="AB228" i="8"/>
  <c r="AA228" i="8"/>
  <c r="Z228" i="8"/>
  <c r="Y228" i="8"/>
  <c r="X228" i="8"/>
  <c r="W228" i="8"/>
  <c r="V228" i="8"/>
  <c r="U228" i="8"/>
  <c r="T228" i="8"/>
  <c r="S228" i="8"/>
  <c r="R228" i="8"/>
  <c r="Q228" i="8"/>
  <c r="P228" i="8"/>
  <c r="O228" i="8"/>
  <c r="N228" i="8"/>
  <c r="M228" i="8"/>
  <c r="L228" i="8"/>
  <c r="K228" i="8"/>
  <c r="J228" i="8"/>
  <c r="AG227" i="8"/>
  <c r="AG226" i="8" s="1"/>
  <c r="AF227" i="8"/>
  <c r="AE227" i="8"/>
  <c r="AE226" i="8" s="1"/>
  <c r="AD227" i="8"/>
  <c r="AC227" i="8"/>
  <c r="AC226" i="8" s="1"/>
  <c r="AB227" i="8"/>
  <c r="AA227" i="8"/>
  <c r="AA226" i="8" s="1"/>
  <c r="Z227" i="8"/>
  <c r="Y227" i="8"/>
  <c r="Y226" i="8" s="1"/>
  <c r="X227" i="8"/>
  <c r="W227" i="8"/>
  <c r="W226" i="8" s="1"/>
  <c r="V227" i="8"/>
  <c r="U227" i="8"/>
  <c r="U226" i="8" s="1"/>
  <c r="T227" i="8"/>
  <c r="S227" i="8"/>
  <c r="S226" i="8" s="1"/>
  <c r="R227" i="8"/>
  <c r="Q227" i="8"/>
  <c r="Q226" i="8" s="1"/>
  <c r="P227" i="8"/>
  <c r="O227" i="8"/>
  <c r="O226" i="8" s="1"/>
  <c r="N227" i="8"/>
  <c r="M227" i="8"/>
  <c r="M226" i="8" s="1"/>
  <c r="L227" i="8"/>
  <c r="K227" i="8"/>
  <c r="J227" i="8"/>
  <c r="AG225" i="8"/>
  <c r="AE225" i="8"/>
  <c r="AD225" i="8"/>
  <c r="AC225" i="8"/>
  <c r="AA225" i="8"/>
  <c r="Z225" i="8"/>
  <c r="Y225" i="8"/>
  <c r="W225" i="8"/>
  <c r="V225" i="8"/>
  <c r="U225" i="8"/>
  <c r="S225" i="8"/>
  <c r="R225" i="8"/>
  <c r="Q225" i="8"/>
  <c r="O225" i="8"/>
  <c r="N225" i="8"/>
  <c r="M225" i="8"/>
  <c r="K225" i="8"/>
  <c r="J225" i="8"/>
  <c r="AG224" i="8"/>
  <c r="AG223" i="8" s="1"/>
  <c r="AG222" i="8" s="1"/>
  <c r="AF224" i="8"/>
  <c r="AE224" i="8"/>
  <c r="AE223" i="8" s="1"/>
  <c r="AE222" i="8" s="1"/>
  <c r="AD224" i="8"/>
  <c r="AC224" i="8"/>
  <c r="AC223" i="8" s="1"/>
  <c r="AC222" i="8" s="1"/>
  <c r="AB224" i="8"/>
  <c r="AA224" i="8"/>
  <c r="AA223" i="8" s="1"/>
  <c r="AA222" i="8" s="1"/>
  <c r="Z224" i="8"/>
  <c r="Y224" i="8"/>
  <c r="Y223" i="8" s="1"/>
  <c r="Y222" i="8" s="1"/>
  <c r="X224" i="8"/>
  <c r="W224" i="8"/>
  <c r="W223" i="8" s="1"/>
  <c r="W222" i="8" s="1"/>
  <c r="V224" i="8"/>
  <c r="U224" i="8"/>
  <c r="U223" i="8" s="1"/>
  <c r="U222" i="8" s="1"/>
  <c r="T224" i="8"/>
  <c r="S224" i="8"/>
  <c r="S223" i="8" s="1"/>
  <c r="S222" i="8" s="1"/>
  <c r="R224" i="8"/>
  <c r="Q224" i="8"/>
  <c r="Q223" i="8" s="1"/>
  <c r="Q222" i="8" s="1"/>
  <c r="P224" i="8"/>
  <c r="O224" i="8"/>
  <c r="O223" i="8" s="1"/>
  <c r="O222" i="8" s="1"/>
  <c r="N224" i="8"/>
  <c r="M224" i="8"/>
  <c r="M223" i="8" s="1"/>
  <c r="M222" i="8" s="1"/>
  <c r="L224" i="8"/>
  <c r="K224" i="8"/>
  <c r="J224" i="8"/>
  <c r="AG218" i="8"/>
  <c r="AF218" i="8"/>
  <c r="AD218" i="8"/>
  <c r="AC218" i="8"/>
  <c r="AA218" i="8"/>
  <c r="Z218" i="8"/>
  <c r="X218" i="8"/>
  <c r="W218" i="8"/>
  <c r="U218" i="8"/>
  <c r="T218" i="8"/>
  <c r="R218" i="8"/>
  <c r="Q218" i="8"/>
  <c r="O218" i="8"/>
  <c r="N218" i="8"/>
  <c r="L218" i="8"/>
  <c r="I218" i="8" s="1"/>
  <c r="K218" i="8"/>
  <c r="H218" i="8" s="1"/>
  <c r="F218" i="8" s="1"/>
  <c r="AG217" i="8"/>
  <c r="AF217" i="8"/>
  <c r="AE217" i="8"/>
  <c r="AD217" i="8"/>
  <c r="AC217" i="8"/>
  <c r="AB217" i="8"/>
  <c r="AA217" i="8"/>
  <c r="Z217" i="8"/>
  <c r="Y217" i="8"/>
  <c r="X217" i="8"/>
  <c r="W217" i="8"/>
  <c r="V217" i="8"/>
  <c r="U217" i="8"/>
  <c r="T217" i="8"/>
  <c r="S217" i="8"/>
  <c r="R217" i="8"/>
  <c r="Q217" i="8"/>
  <c r="P217" i="8"/>
  <c r="O217" i="8"/>
  <c r="N217" i="8"/>
  <c r="M217" i="8"/>
  <c r="L217" i="8"/>
  <c r="K217" i="8"/>
  <c r="J217" i="8"/>
  <c r="AG216" i="8"/>
  <c r="AF216" i="8"/>
  <c r="AE216" i="8"/>
  <c r="AD216" i="8"/>
  <c r="AC216" i="8"/>
  <c r="AB216" i="8"/>
  <c r="AA216" i="8"/>
  <c r="Z216" i="8"/>
  <c r="Y216" i="8"/>
  <c r="X216" i="8"/>
  <c r="W216" i="8"/>
  <c r="V216" i="8"/>
  <c r="U216" i="8"/>
  <c r="T216" i="8"/>
  <c r="S216" i="8"/>
  <c r="R216" i="8"/>
  <c r="Q216" i="8"/>
  <c r="P216" i="8"/>
  <c r="O216" i="8"/>
  <c r="N216" i="8"/>
  <c r="M216" i="8"/>
  <c r="L216" i="8"/>
  <c r="K216" i="8"/>
  <c r="J216" i="8"/>
  <c r="AG214" i="8"/>
  <c r="AF214" i="8"/>
  <c r="AD214" i="8"/>
  <c r="AC214" i="8"/>
  <c r="AA214" i="8"/>
  <c r="Z214" i="8"/>
  <c r="X214" i="8"/>
  <c r="W214" i="8"/>
  <c r="U214" i="8"/>
  <c r="T214" i="8"/>
  <c r="R214" i="8"/>
  <c r="Q214" i="8"/>
  <c r="O214" i="8"/>
  <c r="N214" i="8"/>
  <c r="L214" i="8"/>
  <c r="I214" i="8" s="1"/>
  <c r="K214" i="8"/>
  <c r="H214" i="8" s="1"/>
  <c r="AG213" i="8"/>
  <c r="AF213" i="8"/>
  <c r="AE213" i="8"/>
  <c r="AD213" i="8"/>
  <c r="AC213" i="8"/>
  <c r="AB213" i="8"/>
  <c r="AA213" i="8"/>
  <c r="Z213" i="8"/>
  <c r="Y213" i="8"/>
  <c r="X213" i="8"/>
  <c r="W213" i="8"/>
  <c r="V213" i="8"/>
  <c r="U213" i="8"/>
  <c r="T213" i="8"/>
  <c r="S213" i="8"/>
  <c r="R213" i="8"/>
  <c r="Q213" i="8"/>
  <c r="P213" i="8"/>
  <c r="O213" i="8"/>
  <c r="N213" i="8"/>
  <c r="M213" i="8"/>
  <c r="L213" i="8"/>
  <c r="K213" i="8"/>
  <c r="J213" i="8"/>
  <c r="AG212" i="8"/>
  <c r="AF212" i="8"/>
  <c r="AF211" i="8" s="1"/>
  <c r="AE212" i="8"/>
  <c r="AD212" i="8"/>
  <c r="AD211" i="8" s="1"/>
  <c r="AC212" i="8"/>
  <c r="AB212" i="8"/>
  <c r="AA212" i="8"/>
  <c r="Z212" i="8"/>
  <c r="Z211" i="8" s="1"/>
  <c r="Y212" i="8"/>
  <c r="X212" i="8"/>
  <c r="X211" i="8" s="1"/>
  <c r="W212" i="8"/>
  <c r="V212" i="8"/>
  <c r="U212" i="8"/>
  <c r="T212" i="8"/>
  <c r="T211" i="8" s="1"/>
  <c r="S212" i="8"/>
  <c r="R212" i="8"/>
  <c r="R211" i="8" s="1"/>
  <c r="Q212" i="8"/>
  <c r="P212" i="8"/>
  <c r="O212" i="8"/>
  <c r="N212" i="8"/>
  <c r="N211" i="8" s="1"/>
  <c r="M212" i="8"/>
  <c r="L212" i="8"/>
  <c r="K212" i="8"/>
  <c r="J212" i="8"/>
  <c r="AG209" i="8"/>
  <c r="AF209" i="8"/>
  <c r="AE209" i="8"/>
  <c r="AD209" i="8"/>
  <c r="AC209" i="8"/>
  <c r="AB209" i="8"/>
  <c r="AA209" i="8"/>
  <c r="Z209" i="8"/>
  <c r="Y209" i="8"/>
  <c r="X209" i="8"/>
  <c r="W209" i="8"/>
  <c r="V209" i="8"/>
  <c r="U209" i="8"/>
  <c r="T209" i="8"/>
  <c r="S209" i="8"/>
  <c r="R209" i="8"/>
  <c r="Q209" i="8"/>
  <c r="P209" i="8"/>
  <c r="O209" i="8"/>
  <c r="N209" i="8"/>
  <c r="M209" i="8"/>
  <c r="L209" i="8"/>
  <c r="K209" i="8"/>
  <c r="J209" i="8"/>
  <c r="AG208" i="8"/>
  <c r="AF208" i="8"/>
  <c r="AE208" i="8"/>
  <c r="AD208" i="8"/>
  <c r="AC208" i="8"/>
  <c r="AB208" i="8"/>
  <c r="AA208" i="8"/>
  <c r="Z208" i="8"/>
  <c r="Y208" i="8"/>
  <c r="X208" i="8"/>
  <c r="W208" i="8"/>
  <c r="V208" i="8"/>
  <c r="U208" i="8"/>
  <c r="T208" i="8"/>
  <c r="S208" i="8"/>
  <c r="R208" i="8"/>
  <c r="Q208" i="8"/>
  <c r="P208" i="8"/>
  <c r="O208" i="8"/>
  <c r="N208" i="8"/>
  <c r="M208" i="8"/>
  <c r="L208" i="8"/>
  <c r="K208" i="8"/>
  <c r="J208" i="8"/>
  <c r="AG207" i="8"/>
  <c r="AF207" i="8"/>
  <c r="AD207" i="8"/>
  <c r="AC207" i="8"/>
  <c r="AA207" i="8"/>
  <c r="Z207" i="8"/>
  <c r="X207" i="8"/>
  <c r="W207" i="8"/>
  <c r="U207" i="8"/>
  <c r="T207" i="8"/>
  <c r="R207" i="8"/>
  <c r="Q207" i="8"/>
  <c r="O207" i="8"/>
  <c r="N207" i="8"/>
  <c r="L207" i="8"/>
  <c r="I207" i="8" s="1"/>
  <c r="K207" i="8"/>
  <c r="H207" i="8" s="1"/>
  <c r="AG206" i="8"/>
  <c r="AF206" i="8"/>
  <c r="AE206" i="8"/>
  <c r="AD206" i="8"/>
  <c r="AC206" i="8"/>
  <c r="AB206" i="8"/>
  <c r="AA206" i="8"/>
  <c r="Z206" i="8"/>
  <c r="Y206" i="8"/>
  <c r="X206" i="8"/>
  <c r="W206" i="8"/>
  <c r="V206" i="8"/>
  <c r="U206" i="8"/>
  <c r="T206" i="8"/>
  <c r="S206" i="8"/>
  <c r="R206" i="8"/>
  <c r="Q206" i="8"/>
  <c r="P206" i="8"/>
  <c r="O206" i="8"/>
  <c r="N206" i="8"/>
  <c r="M206" i="8"/>
  <c r="L206" i="8"/>
  <c r="K206" i="8"/>
  <c r="J206" i="8"/>
  <c r="AG205" i="8"/>
  <c r="AF205" i="8"/>
  <c r="AE205" i="8"/>
  <c r="AD205" i="8"/>
  <c r="AC205" i="8"/>
  <c r="AB205" i="8"/>
  <c r="AA205" i="8"/>
  <c r="Z205" i="8"/>
  <c r="Y205" i="8"/>
  <c r="X205" i="8"/>
  <c r="W205" i="8"/>
  <c r="V205" i="8"/>
  <c r="U205" i="8"/>
  <c r="T205" i="8"/>
  <c r="S205" i="8"/>
  <c r="R205" i="8"/>
  <c r="Q205" i="8"/>
  <c r="P205" i="8"/>
  <c r="O205" i="8"/>
  <c r="N205" i="8"/>
  <c r="M205" i="8"/>
  <c r="L205" i="8"/>
  <c r="K205" i="8"/>
  <c r="J205" i="8"/>
  <c r="AG204" i="8"/>
  <c r="AG203" i="8" s="1"/>
  <c r="AF204" i="8"/>
  <c r="AE204" i="8"/>
  <c r="AD204" i="8"/>
  <c r="AC204" i="8"/>
  <c r="AC203" i="8" s="1"/>
  <c r="AB204" i="8"/>
  <c r="AA204" i="8"/>
  <c r="AA203" i="8" s="1"/>
  <c r="Z204" i="8"/>
  <c r="Y204" i="8"/>
  <c r="X204" i="8"/>
  <c r="W204" i="8"/>
  <c r="W203" i="8" s="1"/>
  <c r="V204" i="8"/>
  <c r="U204" i="8"/>
  <c r="U203" i="8" s="1"/>
  <c r="T204" i="8"/>
  <c r="S204" i="8"/>
  <c r="R204" i="8"/>
  <c r="Q204" i="8"/>
  <c r="Q203" i="8" s="1"/>
  <c r="P204" i="8"/>
  <c r="O204" i="8"/>
  <c r="O203" i="8" s="1"/>
  <c r="N204" i="8"/>
  <c r="M204" i="8"/>
  <c r="L204" i="8"/>
  <c r="K204" i="8"/>
  <c r="J204" i="8"/>
  <c r="AG202" i="8"/>
  <c r="AF202" i="8"/>
  <c r="AE202" i="8"/>
  <c r="AD202" i="8"/>
  <c r="AC202" i="8"/>
  <c r="AB202" i="8"/>
  <c r="AA202" i="8"/>
  <c r="Z202" i="8"/>
  <c r="Y202" i="8"/>
  <c r="X202" i="8"/>
  <c r="W202" i="8"/>
  <c r="V202" i="8"/>
  <c r="U202" i="8"/>
  <c r="T202" i="8"/>
  <c r="S202" i="8"/>
  <c r="R202" i="8"/>
  <c r="Q202" i="8"/>
  <c r="P202" i="8"/>
  <c r="O202" i="8"/>
  <c r="N202" i="8"/>
  <c r="M202" i="8"/>
  <c r="L202" i="8"/>
  <c r="K202" i="8"/>
  <c r="J202" i="8"/>
  <c r="AG201" i="8"/>
  <c r="AF201" i="8"/>
  <c r="AE201" i="8"/>
  <c r="AD201" i="8"/>
  <c r="AC201" i="8"/>
  <c r="AB201" i="8"/>
  <c r="AA201" i="8"/>
  <c r="Z201" i="8"/>
  <c r="Y201" i="8"/>
  <c r="X201" i="8"/>
  <c r="W201" i="8"/>
  <c r="V201" i="8"/>
  <c r="U201" i="8"/>
  <c r="T201" i="8"/>
  <c r="S201" i="8"/>
  <c r="R201" i="8"/>
  <c r="Q201" i="8"/>
  <c r="P201" i="8"/>
  <c r="O201" i="8"/>
  <c r="N201" i="8"/>
  <c r="M201" i="8"/>
  <c r="L201" i="8"/>
  <c r="K201" i="8"/>
  <c r="J201" i="8"/>
  <c r="AG200" i="8"/>
  <c r="AF200" i="8"/>
  <c r="AD200" i="8"/>
  <c r="AC200" i="8"/>
  <c r="AA200" i="8"/>
  <c r="Z200" i="8"/>
  <c r="X200" i="8"/>
  <c r="W200" i="8"/>
  <c r="U200" i="8"/>
  <c r="T200" i="8"/>
  <c r="R200" i="8"/>
  <c r="Q200" i="8"/>
  <c r="O200" i="8"/>
  <c r="N200" i="8"/>
  <c r="L200" i="8"/>
  <c r="I200" i="8" s="1"/>
  <c r="K200" i="8"/>
  <c r="H200" i="8" s="1"/>
  <c r="AG199" i="8"/>
  <c r="AF199" i="8"/>
  <c r="AE199" i="8"/>
  <c r="AD199" i="8"/>
  <c r="AC199" i="8"/>
  <c r="AB199" i="8"/>
  <c r="AA199" i="8"/>
  <c r="Z199" i="8"/>
  <c r="Y199" i="8"/>
  <c r="X199" i="8"/>
  <c r="W199" i="8"/>
  <c r="V199" i="8"/>
  <c r="U199" i="8"/>
  <c r="T199" i="8"/>
  <c r="S199" i="8"/>
  <c r="R199" i="8"/>
  <c r="Q199" i="8"/>
  <c r="P199" i="8"/>
  <c r="O199" i="8"/>
  <c r="N199" i="8"/>
  <c r="M199" i="8"/>
  <c r="L199" i="8"/>
  <c r="K199" i="8"/>
  <c r="J199" i="8"/>
  <c r="AG198" i="8"/>
  <c r="AF198" i="8"/>
  <c r="AE198" i="8"/>
  <c r="AD198" i="8"/>
  <c r="AC198" i="8"/>
  <c r="AB198" i="8"/>
  <c r="AA198" i="8"/>
  <c r="Z198" i="8"/>
  <c r="Y198" i="8"/>
  <c r="X198" i="8"/>
  <c r="W198" i="8"/>
  <c r="V198" i="8"/>
  <c r="U198" i="8"/>
  <c r="T198" i="8"/>
  <c r="S198" i="8"/>
  <c r="R198" i="8"/>
  <c r="Q198" i="8"/>
  <c r="P198" i="8"/>
  <c r="O198" i="8"/>
  <c r="N198" i="8"/>
  <c r="M198" i="8"/>
  <c r="L198" i="8"/>
  <c r="K198" i="8"/>
  <c r="J198" i="8"/>
  <c r="AG197" i="8"/>
  <c r="AF197" i="8"/>
  <c r="AE197" i="8"/>
  <c r="AD197" i="8"/>
  <c r="AC197" i="8"/>
  <c r="AB197" i="8"/>
  <c r="AA197" i="8"/>
  <c r="Z197" i="8"/>
  <c r="Y197" i="8"/>
  <c r="X197" i="8"/>
  <c r="W197" i="8"/>
  <c r="V197" i="8"/>
  <c r="U197" i="8"/>
  <c r="T197" i="8"/>
  <c r="S197" i="8"/>
  <c r="R197" i="8"/>
  <c r="Q197" i="8"/>
  <c r="P197" i="8"/>
  <c r="O197" i="8"/>
  <c r="N197" i="8"/>
  <c r="M197" i="8"/>
  <c r="L197" i="8"/>
  <c r="K197" i="8"/>
  <c r="J197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S192" i="8"/>
  <c r="R192" i="8"/>
  <c r="Q192" i="8"/>
  <c r="P192" i="8"/>
  <c r="O192" i="8"/>
  <c r="N192" i="8"/>
  <c r="M192" i="8"/>
  <c r="L192" i="8"/>
  <c r="K192" i="8"/>
  <c r="J192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S191" i="8"/>
  <c r="R191" i="8"/>
  <c r="Q191" i="8"/>
  <c r="P191" i="8"/>
  <c r="O191" i="8"/>
  <c r="N191" i="8"/>
  <c r="M191" i="8"/>
  <c r="L191" i="8"/>
  <c r="K191" i="8"/>
  <c r="J191" i="8"/>
  <c r="AG189" i="8"/>
  <c r="AF189" i="8"/>
  <c r="AE189" i="8"/>
  <c r="AD189" i="8"/>
  <c r="AC189" i="8"/>
  <c r="AB189" i="8"/>
  <c r="AA189" i="8"/>
  <c r="Z189" i="8"/>
  <c r="Y189" i="8"/>
  <c r="X189" i="8"/>
  <c r="W189" i="8"/>
  <c r="V189" i="8"/>
  <c r="U189" i="8"/>
  <c r="T189" i="8"/>
  <c r="S189" i="8"/>
  <c r="R189" i="8"/>
  <c r="Q189" i="8"/>
  <c r="P189" i="8"/>
  <c r="O189" i="8"/>
  <c r="N189" i="8"/>
  <c r="M189" i="8"/>
  <c r="L189" i="8"/>
  <c r="K189" i="8"/>
  <c r="H189" i="8" s="1"/>
  <c r="J189" i="8"/>
  <c r="AG188" i="8"/>
  <c r="AF188" i="8"/>
  <c r="AF187" i="8" s="1"/>
  <c r="AE188" i="8"/>
  <c r="AD188" i="8"/>
  <c r="AD187" i="8" s="1"/>
  <c r="AC188" i="8"/>
  <c r="AB188" i="8"/>
  <c r="AB187" i="8" s="1"/>
  <c r="AA188" i="8"/>
  <c r="Z188" i="8"/>
  <c r="Z187" i="8" s="1"/>
  <c r="Y188" i="8"/>
  <c r="X188" i="8"/>
  <c r="X187" i="8" s="1"/>
  <c r="W188" i="8"/>
  <c r="V188" i="8"/>
  <c r="V187" i="8" s="1"/>
  <c r="U188" i="8"/>
  <c r="T188" i="8"/>
  <c r="T187" i="8" s="1"/>
  <c r="S188" i="8"/>
  <c r="R188" i="8"/>
  <c r="R187" i="8" s="1"/>
  <c r="Q188" i="8"/>
  <c r="P188" i="8"/>
  <c r="P187" i="8" s="1"/>
  <c r="O188" i="8"/>
  <c r="N188" i="8"/>
  <c r="N187" i="8" s="1"/>
  <c r="M188" i="8"/>
  <c r="L188" i="8"/>
  <c r="K188" i="8"/>
  <c r="J188" i="8"/>
  <c r="AG182" i="8"/>
  <c r="AG179" i="8" s="1"/>
  <c r="AF182" i="8"/>
  <c r="AF179" i="8" s="1"/>
  <c r="AF174" i="8" s="1"/>
  <c r="T45" i="10" s="1"/>
  <c r="AD182" i="8"/>
  <c r="AD179" i="8" s="1"/>
  <c r="AC182" i="8"/>
  <c r="AC179" i="8" s="1"/>
  <c r="AA182" i="8"/>
  <c r="AA179" i="8" s="1"/>
  <c r="AA174" i="8" s="1"/>
  <c r="Z182" i="8"/>
  <c r="Z179" i="8" s="1"/>
  <c r="Z174" i="8" s="1"/>
  <c r="R45" i="10" s="1"/>
  <c r="X182" i="8"/>
  <c r="X179" i="8" s="1"/>
  <c r="W182" i="8"/>
  <c r="W179" i="8" s="1"/>
  <c r="U182" i="8"/>
  <c r="U179" i="8" s="1"/>
  <c r="T182" i="8"/>
  <c r="T179" i="8" s="1"/>
  <c r="T174" i="8" s="1"/>
  <c r="R182" i="8"/>
  <c r="R179" i="8" s="1"/>
  <c r="Q182" i="8"/>
  <c r="Q179" i="8" s="1"/>
  <c r="O182" i="8"/>
  <c r="O179" i="8" s="1"/>
  <c r="N182" i="8"/>
  <c r="N179" i="8" s="1"/>
  <c r="N174" i="8" s="1"/>
  <c r="L182" i="8"/>
  <c r="K182" i="8"/>
  <c r="AG168" i="8"/>
  <c r="AG167" i="8" s="1"/>
  <c r="AF168" i="8"/>
  <c r="AF167" i="8" s="1"/>
  <c r="AE168" i="8"/>
  <c r="AD168" i="8"/>
  <c r="AD167" i="8" s="1"/>
  <c r="AC168" i="8"/>
  <c r="AC167" i="8" s="1"/>
  <c r="AB168" i="8"/>
  <c r="AA168" i="8"/>
  <c r="AA167" i="8" s="1"/>
  <c r="Z168" i="8"/>
  <c r="Z167" i="8" s="1"/>
  <c r="Y168" i="8"/>
  <c r="X168" i="8"/>
  <c r="X167" i="8" s="1"/>
  <c r="W168" i="8"/>
  <c r="W167" i="8" s="1"/>
  <c r="V168" i="8"/>
  <c r="U168" i="8"/>
  <c r="U167" i="8" s="1"/>
  <c r="T168" i="8"/>
  <c r="T167" i="8" s="1"/>
  <c r="S168" i="8"/>
  <c r="R168" i="8"/>
  <c r="R167" i="8" s="1"/>
  <c r="Q168" i="8"/>
  <c r="Q167" i="8" s="1"/>
  <c r="P168" i="8"/>
  <c r="O168" i="8"/>
  <c r="O167" i="8" s="1"/>
  <c r="N168" i="8"/>
  <c r="N167" i="8" s="1"/>
  <c r="M168" i="8"/>
  <c r="K168" i="8"/>
  <c r="AG166" i="8"/>
  <c r="AE166" i="8"/>
  <c r="AD166" i="8"/>
  <c r="AC166" i="8"/>
  <c r="AB166" i="8"/>
  <c r="AA166" i="8"/>
  <c r="Z166" i="8"/>
  <c r="Y166" i="8"/>
  <c r="X166" i="8"/>
  <c r="W166" i="8"/>
  <c r="V166" i="8"/>
  <c r="U166" i="8"/>
  <c r="T166" i="8"/>
  <c r="S166" i="8"/>
  <c r="R166" i="8"/>
  <c r="Q166" i="8"/>
  <c r="P166" i="8"/>
  <c r="O166" i="8"/>
  <c r="N166" i="8"/>
  <c r="M166" i="8"/>
  <c r="L166" i="8"/>
  <c r="J166" i="8"/>
  <c r="AG165" i="8"/>
  <c r="AF165" i="8"/>
  <c r="AE165" i="8"/>
  <c r="AD165" i="8"/>
  <c r="AC165" i="8"/>
  <c r="AB165" i="8"/>
  <c r="AA165" i="8"/>
  <c r="Z165" i="8"/>
  <c r="Y165" i="8"/>
  <c r="X165" i="8"/>
  <c r="W165" i="8"/>
  <c r="V165" i="8"/>
  <c r="U165" i="8"/>
  <c r="T165" i="8"/>
  <c r="S165" i="8"/>
  <c r="R165" i="8"/>
  <c r="Q165" i="8"/>
  <c r="P165" i="8"/>
  <c r="O165" i="8"/>
  <c r="N165" i="8"/>
  <c r="M165" i="8"/>
  <c r="L165" i="8"/>
  <c r="K165" i="8"/>
  <c r="J165" i="8"/>
  <c r="AG164" i="8"/>
  <c r="AF164" i="8"/>
  <c r="AD164" i="8"/>
  <c r="AC164" i="8"/>
  <c r="AA164" i="8"/>
  <c r="Z164" i="8"/>
  <c r="X164" i="8"/>
  <c r="W164" i="8"/>
  <c r="U164" i="8"/>
  <c r="T164" i="8"/>
  <c r="R164" i="8"/>
  <c r="Q164" i="8"/>
  <c r="O164" i="8"/>
  <c r="N164" i="8"/>
  <c r="K164" i="8"/>
  <c r="AG163" i="8"/>
  <c r="AF163" i="8"/>
  <c r="AE163" i="8"/>
  <c r="AD163" i="8"/>
  <c r="AC163" i="8"/>
  <c r="AB163" i="8"/>
  <c r="AA163" i="8"/>
  <c r="Z163" i="8"/>
  <c r="Y163" i="8"/>
  <c r="X163" i="8"/>
  <c r="W163" i="8"/>
  <c r="V163" i="8"/>
  <c r="U163" i="8"/>
  <c r="T163" i="8"/>
  <c r="S163" i="8"/>
  <c r="R163" i="8"/>
  <c r="Q163" i="8"/>
  <c r="P163" i="8"/>
  <c r="O163" i="8"/>
  <c r="N163" i="8"/>
  <c r="M163" i="8"/>
  <c r="L163" i="8"/>
  <c r="J163" i="8"/>
  <c r="AG162" i="8"/>
  <c r="AF162" i="8"/>
  <c r="AE162" i="8"/>
  <c r="AD162" i="8"/>
  <c r="AC162" i="8"/>
  <c r="AB162" i="8"/>
  <c r="AA162" i="8"/>
  <c r="Z162" i="8"/>
  <c r="Y162" i="8"/>
  <c r="X162" i="8"/>
  <c r="W162" i="8"/>
  <c r="V162" i="8"/>
  <c r="U162" i="8"/>
  <c r="T162" i="8"/>
  <c r="S162" i="8"/>
  <c r="R162" i="8"/>
  <c r="Q162" i="8"/>
  <c r="P162" i="8"/>
  <c r="O162" i="8"/>
  <c r="N162" i="8"/>
  <c r="M162" i="8"/>
  <c r="K162" i="8"/>
  <c r="J162" i="8"/>
  <c r="AG161" i="8"/>
  <c r="AF161" i="8"/>
  <c r="AE161" i="8"/>
  <c r="AD161" i="8"/>
  <c r="AC161" i="8"/>
  <c r="AB161" i="8"/>
  <c r="AA161" i="8"/>
  <c r="Z161" i="8"/>
  <c r="Y161" i="8"/>
  <c r="X161" i="8"/>
  <c r="W161" i="8"/>
  <c r="W160" i="8" s="1"/>
  <c r="W159" i="8" s="1"/>
  <c r="V161" i="8"/>
  <c r="U161" i="8"/>
  <c r="U160" i="8" s="1"/>
  <c r="U159" i="8" s="1"/>
  <c r="T161" i="8"/>
  <c r="S161" i="8"/>
  <c r="R161" i="8"/>
  <c r="Q161" i="8"/>
  <c r="Q160" i="8" s="1"/>
  <c r="Q159" i="8" s="1"/>
  <c r="P161" i="8"/>
  <c r="O161" i="8"/>
  <c r="O160" i="8" s="1"/>
  <c r="O159" i="8" s="1"/>
  <c r="N161" i="8"/>
  <c r="M161" i="8"/>
  <c r="L161" i="8"/>
  <c r="K161" i="8"/>
  <c r="J161" i="8"/>
  <c r="AG156" i="8"/>
  <c r="AF156" i="8"/>
  <c r="AE156" i="8"/>
  <c r="AD156" i="8"/>
  <c r="AC156" i="8"/>
  <c r="AB156" i="8"/>
  <c r="AA156" i="8"/>
  <c r="Z156" i="8"/>
  <c r="Y156" i="8"/>
  <c r="X156" i="8"/>
  <c r="W156" i="8"/>
  <c r="V156" i="8"/>
  <c r="U156" i="8"/>
  <c r="T156" i="8"/>
  <c r="S156" i="8"/>
  <c r="R156" i="8"/>
  <c r="Q156" i="8"/>
  <c r="P156" i="8"/>
  <c r="O156" i="8"/>
  <c r="N156" i="8"/>
  <c r="M156" i="8"/>
  <c r="L156" i="8"/>
  <c r="K156" i="8"/>
  <c r="J156" i="8"/>
  <c r="AG155" i="8"/>
  <c r="AF155" i="8"/>
  <c r="AE155" i="8"/>
  <c r="AD155" i="8"/>
  <c r="AC155" i="8"/>
  <c r="AB155" i="8"/>
  <c r="AA155" i="8"/>
  <c r="Z155" i="8"/>
  <c r="Y155" i="8"/>
  <c r="X155" i="8"/>
  <c r="W155" i="8"/>
  <c r="V155" i="8"/>
  <c r="U155" i="8"/>
  <c r="T155" i="8"/>
  <c r="S155" i="8"/>
  <c r="R155" i="8"/>
  <c r="Q155" i="8"/>
  <c r="P155" i="8"/>
  <c r="O155" i="8"/>
  <c r="N155" i="8"/>
  <c r="M155" i="8"/>
  <c r="L155" i="8"/>
  <c r="K155" i="8"/>
  <c r="J155" i="8"/>
  <c r="AG153" i="8"/>
  <c r="AF153" i="8"/>
  <c r="AE153" i="8"/>
  <c r="AD153" i="8"/>
  <c r="AC153" i="8"/>
  <c r="AB153" i="8"/>
  <c r="AA153" i="8"/>
  <c r="Z153" i="8"/>
  <c r="Y153" i="8"/>
  <c r="X153" i="8"/>
  <c r="W153" i="8"/>
  <c r="V153" i="8"/>
  <c r="U153" i="8"/>
  <c r="T153" i="8"/>
  <c r="S153" i="8"/>
  <c r="R153" i="8"/>
  <c r="Q153" i="8"/>
  <c r="P153" i="8"/>
  <c r="O153" i="8"/>
  <c r="N153" i="8"/>
  <c r="M153" i="8"/>
  <c r="L153" i="8"/>
  <c r="K153" i="8"/>
  <c r="J153" i="8"/>
  <c r="AG152" i="8"/>
  <c r="AG151" i="8" s="1"/>
  <c r="AE152" i="8"/>
  <c r="AC152" i="8"/>
  <c r="AC151" i="8" s="1"/>
  <c r="AA152" i="8"/>
  <c r="Y152" i="8"/>
  <c r="Y151" i="8" s="1"/>
  <c r="W152" i="8"/>
  <c r="U152" i="8"/>
  <c r="U151" i="8" s="1"/>
  <c r="S152" i="8"/>
  <c r="Q152" i="8"/>
  <c r="Q151" i="8" s="1"/>
  <c r="O152" i="8"/>
  <c r="M152" i="8"/>
  <c r="M151" i="8" s="1"/>
  <c r="K152" i="8"/>
  <c r="AG146" i="8"/>
  <c r="AF146" i="8"/>
  <c r="AD146" i="8"/>
  <c r="AC146" i="8"/>
  <c r="AA146" i="8"/>
  <c r="Z146" i="8"/>
  <c r="X146" i="8"/>
  <c r="W146" i="8"/>
  <c r="U146" i="8"/>
  <c r="T146" i="8"/>
  <c r="R146" i="8"/>
  <c r="Q146" i="8"/>
  <c r="O146" i="8"/>
  <c r="N146" i="8"/>
  <c r="L146" i="8"/>
  <c r="K146" i="8"/>
  <c r="AG145" i="8"/>
  <c r="AE145" i="8"/>
  <c r="AD145" i="8"/>
  <c r="AC145" i="8"/>
  <c r="AB145" i="8"/>
  <c r="AA145" i="8"/>
  <c r="Z145" i="8"/>
  <c r="Y145" i="8"/>
  <c r="X145" i="8"/>
  <c r="W145" i="8"/>
  <c r="V145" i="8"/>
  <c r="U145" i="8"/>
  <c r="T145" i="8"/>
  <c r="S145" i="8"/>
  <c r="R145" i="8"/>
  <c r="Q145" i="8"/>
  <c r="P145" i="8"/>
  <c r="O145" i="8"/>
  <c r="N145" i="8"/>
  <c r="M145" i="8"/>
  <c r="L145" i="8"/>
  <c r="K145" i="8"/>
  <c r="J145" i="8"/>
  <c r="AG144" i="8"/>
  <c r="AF144" i="8"/>
  <c r="AE144" i="8"/>
  <c r="AD144" i="8"/>
  <c r="AC144" i="8"/>
  <c r="AB144" i="8"/>
  <c r="AA144" i="8"/>
  <c r="Z144" i="8"/>
  <c r="Y144" i="8"/>
  <c r="X144" i="8"/>
  <c r="W144" i="8"/>
  <c r="V144" i="8"/>
  <c r="U144" i="8"/>
  <c r="T144" i="8"/>
  <c r="S144" i="8"/>
  <c r="R144" i="8"/>
  <c r="Q144" i="8"/>
  <c r="P144" i="8"/>
  <c r="O144" i="8"/>
  <c r="N144" i="8"/>
  <c r="M144" i="8"/>
  <c r="L144" i="8"/>
  <c r="K144" i="8"/>
  <c r="J144" i="8"/>
  <c r="AG142" i="8"/>
  <c r="AF142" i="8"/>
  <c r="AD142" i="8"/>
  <c r="AC142" i="8"/>
  <c r="AA142" i="8"/>
  <c r="Z142" i="8"/>
  <c r="X142" i="8"/>
  <c r="W142" i="8"/>
  <c r="U142" i="8"/>
  <c r="T142" i="8"/>
  <c r="R142" i="8"/>
  <c r="Q142" i="8"/>
  <c r="O142" i="8"/>
  <c r="N142" i="8"/>
  <c r="AG141" i="8"/>
  <c r="AE141" i="8"/>
  <c r="AC141" i="8"/>
  <c r="AA141" i="8"/>
  <c r="Y141" i="8"/>
  <c r="W141" i="8"/>
  <c r="U141" i="8"/>
  <c r="S141" i="8"/>
  <c r="Q141" i="8"/>
  <c r="O141" i="8"/>
  <c r="N141" i="8"/>
  <c r="M141" i="8"/>
  <c r="L141" i="8"/>
  <c r="K141" i="8"/>
  <c r="J141" i="8"/>
  <c r="AG140" i="8"/>
  <c r="AF140" i="8"/>
  <c r="AE140" i="8"/>
  <c r="AD140" i="8"/>
  <c r="AC140" i="8"/>
  <c r="AB140" i="8"/>
  <c r="AA140" i="8"/>
  <c r="Z140" i="8"/>
  <c r="Y140" i="8"/>
  <c r="X140" i="8"/>
  <c r="W140" i="8"/>
  <c r="V140" i="8"/>
  <c r="U140" i="8"/>
  <c r="T140" i="8"/>
  <c r="S140" i="8"/>
  <c r="R140" i="8"/>
  <c r="Q140" i="8"/>
  <c r="P140" i="8"/>
  <c r="O140" i="8"/>
  <c r="N140" i="8"/>
  <c r="M140" i="8"/>
  <c r="L140" i="8"/>
  <c r="K140" i="8"/>
  <c r="J140" i="8"/>
  <c r="AG137" i="8"/>
  <c r="AF137" i="8"/>
  <c r="AE137" i="8"/>
  <c r="AD137" i="8"/>
  <c r="AC137" i="8"/>
  <c r="AB137" i="8"/>
  <c r="AA137" i="8"/>
  <c r="Z137" i="8"/>
  <c r="Y137" i="8"/>
  <c r="X137" i="8"/>
  <c r="W137" i="8"/>
  <c r="V137" i="8"/>
  <c r="U137" i="8"/>
  <c r="T137" i="8"/>
  <c r="S137" i="8"/>
  <c r="R137" i="8"/>
  <c r="Q137" i="8"/>
  <c r="P137" i="8"/>
  <c r="O137" i="8"/>
  <c r="N137" i="8"/>
  <c r="M137" i="8"/>
  <c r="L137" i="8"/>
  <c r="K137" i="8"/>
  <c r="J137" i="8"/>
  <c r="AG136" i="8"/>
  <c r="AF136" i="8"/>
  <c r="AE136" i="8"/>
  <c r="AD136" i="8"/>
  <c r="AC136" i="8"/>
  <c r="AB136" i="8"/>
  <c r="AA136" i="8"/>
  <c r="Z136" i="8"/>
  <c r="Y136" i="8"/>
  <c r="X136" i="8"/>
  <c r="W136" i="8"/>
  <c r="V136" i="8"/>
  <c r="U136" i="8"/>
  <c r="T136" i="8"/>
  <c r="S136" i="8"/>
  <c r="R136" i="8"/>
  <c r="Q136" i="8"/>
  <c r="P136" i="8"/>
  <c r="O136" i="8"/>
  <c r="N136" i="8"/>
  <c r="M136" i="8"/>
  <c r="L136" i="8"/>
  <c r="K136" i="8"/>
  <c r="J136" i="8"/>
  <c r="AG135" i="8"/>
  <c r="AF135" i="8"/>
  <c r="AD135" i="8"/>
  <c r="AC135" i="8"/>
  <c r="AA135" i="8"/>
  <c r="Z135" i="8"/>
  <c r="X135" i="8"/>
  <c r="W135" i="8"/>
  <c r="U135" i="8"/>
  <c r="T135" i="8"/>
  <c r="R135" i="8"/>
  <c r="Q135" i="8"/>
  <c r="O135" i="8"/>
  <c r="N135" i="8"/>
  <c r="L135" i="8"/>
  <c r="K135" i="8"/>
  <c r="AG134" i="8"/>
  <c r="AF134" i="8"/>
  <c r="AE134" i="8"/>
  <c r="AD134" i="8"/>
  <c r="AC134" i="8"/>
  <c r="AB134" i="8"/>
  <c r="AA134" i="8"/>
  <c r="Z134" i="8"/>
  <c r="Y134" i="8"/>
  <c r="X134" i="8"/>
  <c r="W134" i="8"/>
  <c r="V134" i="8"/>
  <c r="U134" i="8"/>
  <c r="T134" i="8"/>
  <c r="S134" i="8"/>
  <c r="R134" i="8"/>
  <c r="Q134" i="8"/>
  <c r="P134" i="8"/>
  <c r="O134" i="8"/>
  <c r="N134" i="8"/>
  <c r="M134" i="8"/>
  <c r="L134" i="8"/>
  <c r="K134" i="8"/>
  <c r="H134" i="8" s="1"/>
  <c r="J134" i="8"/>
  <c r="AG133" i="8"/>
  <c r="AF133" i="8"/>
  <c r="AE133" i="8"/>
  <c r="AD133" i="8"/>
  <c r="AC133" i="8"/>
  <c r="AB133" i="8"/>
  <c r="AA133" i="8"/>
  <c r="Z133" i="8"/>
  <c r="Y133" i="8"/>
  <c r="X133" i="8"/>
  <c r="W133" i="8"/>
  <c r="V133" i="8"/>
  <c r="U133" i="8"/>
  <c r="T133" i="8"/>
  <c r="S133" i="8"/>
  <c r="R133" i="8"/>
  <c r="Q133" i="8"/>
  <c r="P133" i="8"/>
  <c r="O133" i="8"/>
  <c r="N133" i="8"/>
  <c r="M133" i="8"/>
  <c r="L133" i="8"/>
  <c r="K133" i="8"/>
  <c r="J133" i="8"/>
  <c r="AG132" i="8"/>
  <c r="AG131" i="8" s="1"/>
  <c r="AF132" i="8"/>
  <c r="AE132" i="8"/>
  <c r="AD132" i="8"/>
  <c r="AC132" i="8"/>
  <c r="AC131" i="8" s="1"/>
  <c r="AB132" i="8"/>
  <c r="AA132" i="8"/>
  <c r="AA131" i="8" s="1"/>
  <c r="Z132" i="8"/>
  <c r="Y132" i="8"/>
  <c r="X132" i="8"/>
  <c r="W132" i="8"/>
  <c r="W131" i="8" s="1"/>
  <c r="V132" i="8"/>
  <c r="U132" i="8"/>
  <c r="U131" i="8" s="1"/>
  <c r="T132" i="8"/>
  <c r="S132" i="8"/>
  <c r="R132" i="8"/>
  <c r="Q132" i="8"/>
  <c r="Q131" i="8" s="1"/>
  <c r="P132" i="8"/>
  <c r="O132" i="8"/>
  <c r="O131" i="8" s="1"/>
  <c r="N132" i="8"/>
  <c r="M132" i="8"/>
  <c r="L132" i="8"/>
  <c r="K132" i="8"/>
  <c r="J132" i="8"/>
  <c r="AG130" i="8"/>
  <c r="AF130" i="8"/>
  <c r="AE130" i="8"/>
  <c r="AD130" i="8"/>
  <c r="AC130" i="8"/>
  <c r="AB130" i="8"/>
  <c r="AA130" i="8"/>
  <c r="Z130" i="8"/>
  <c r="Y130" i="8"/>
  <c r="X130" i="8"/>
  <c r="W130" i="8"/>
  <c r="V130" i="8"/>
  <c r="U130" i="8"/>
  <c r="T130" i="8"/>
  <c r="S130" i="8"/>
  <c r="R130" i="8"/>
  <c r="Q130" i="8"/>
  <c r="P130" i="8"/>
  <c r="O130" i="8"/>
  <c r="N130" i="8"/>
  <c r="M130" i="8"/>
  <c r="L130" i="8"/>
  <c r="K130" i="8"/>
  <c r="J130" i="8"/>
  <c r="AG128" i="8"/>
  <c r="AF128" i="8"/>
  <c r="AD128" i="8"/>
  <c r="AC128" i="8"/>
  <c r="AA128" i="8"/>
  <c r="Z128" i="8"/>
  <c r="X128" i="8"/>
  <c r="W128" i="8"/>
  <c r="U128" i="8"/>
  <c r="T128" i="8"/>
  <c r="R128" i="8"/>
  <c r="Q128" i="8"/>
  <c r="O128" i="8"/>
  <c r="N128" i="8"/>
  <c r="L128" i="8"/>
  <c r="K128" i="8"/>
  <c r="H128" i="8" s="1"/>
  <c r="AG127" i="8"/>
  <c r="AF127" i="8"/>
  <c r="AE127" i="8"/>
  <c r="AD127" i="8"/>
  <c r="AC127" i="8"/>
  <c r="AB127" i="8"/>
  <c r="AA127" i="8"/>
  <c r="Z127" i="8"/>
  <c r="Y127" i="8"/>
  <c r="X127" i="8"/>
  <c r="W127" i="8"/>
  <c r="V127" i="8"/>
  <c r="U127" i="8"/>
  <c r="T127" i="8"/>
  <c r="S127" i="8"/>
  <c r="R127" i="8"/>
  <c r="Q127" i="8"/>
  <c r="P127" i="8"/>
  <c r="O127" i="8"/>
  <c r="N127" i="8"/>
  <c r="M127" i="8"/>
  <c r="L127" i="8"/>
  <c r="K127" i="8"/>
  <c r="H127" i="8" s="1"/>
  <c r="J127" i="8"/>
  <c r="AG126" i="8"/>
  <c r="AF126" i="8"/>
  <c r="AE126" i="8"/>
  <c r="AD126" i="8"/>
  <c r="AC126" i="8"/>
  <c r="AB126" i="8"/>
  <c r="AA126" i="8"/>
  <c r="Z126" i="8"/>
  <c r="Y126" i="8"/>
  <c r="X126" i="8"/>
  <c r="W126" i="8"/>
  <c r="V126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AG125" i="8"/>
  <c r="AF125" i="8"/>
  <c r="AE125" i="8"/>
  <c r="AD125" i="8"/>
  <c r="AC125" i="8"/>
  <c r="AB125" i="8"/>
  <c r="AA125" i="8"/>
  <c r="Z125" i="8"/>
  <c r="Y125" i="8"/>
  <c r="X125" i="8"/>
  <c r="W125" i="8"/>
  <c r="V125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AG119" i="8"/>
  <c r="AG118" i="8" s="1"/>
  <c r="AF119" i="8"/>
  <c r="AE119" i="8"/>
  <c r="AE118" i="8" s="1"/>
  <c r="AD119" i="8"/>
  <c r="AC119" i="8"/>
  <c r="AC118" i="8" s="1"/>
  <c r="AB119" i="8"/>
  <c r="AA119" i="8"/>
  <c r="AA118" i="8" s="1"/>
  <c r="Z119" i="8"/>
  <c r="Y119" i="8"/>
  <c r="Y118" i="8" s="1"/>
  <c r="X119" i="8"/>
  <c r="W119" i="8"/>
  <c r="W118" i="8" s="1"/>
  <c r="V119" i="8"/>
  <c r="U119" i="8"/>
  <c r="U118" i="8" s="1"/>
  <c r="T119" i="8"/>
  <c r="S119" i="8"/>
  <c r="S118" i="8" s="1"/>
  <c r="R119" i="8"/>
  <c r="Q119" i="8"/>
  <c r="Q118" i="8" s="1"/>
  <c r="P119" i="8"/>
  <c r="O119" i="8"/>
  <c r="O118" i="8" s="1"/>
  <c r="N119" i="8"/>
  <c r="M119" i="8"/>
  <c r="M118" i="8" s="1"/>
  <c r="L119" i="8"/>
  <c r="K119" i="8"/>
  <c r="J119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AG116" i="8"/>
  <c r="AG115" i="8" s="1"/>
  <c r="AG114" i="8" s="1"/>
  <c r="AF116" i="8"/>
  <c r="AE116" i="8"/>
  <c r="AE115" i="8" s="1"/>
  <c r="AE114" i="8" s="1"/>
  <c r="AD116" i="8"/>
  <c r="AC116" i="8"/>
  <c r="AC115" i="8" s="1"/>
  <c r="AC114" i="8" s="1"/>
  <c r="AB116" i="8"/>
  <c r="AA116" i="8"/>
  <c r="AA115" i="8" s="1"/>
  <c r="AA114" i="8" s="1"/>
  <c r="Z116" i="8"/>
  <c r="Y116" i="8"/>
  <c r="Y115" i="8" s="1"/>
  <c r="Y114" i="8" s="1"/>
  <c r="X116" i="8"/>
  <c r="W116" i="8"/>
  <c r="W115" i="8" s="1"/>
  <c r="W114" i="8" s="1"/>
  <c r="V116" i="8"/>
  <c r="U116" i="8"/>
  <c r="U115" i="8" s="1"/>
  <c r="U114" i="8" s="1"/>
  <c r="T116" i="8"/>
  <c r="S116" i="8"/>
  <c r="S115" i="8" s="1"/>
  <c r="S114" i="8" s="1"/>
  <c r="R116" i="8"/>
  <c r="Q116" i="8"/>
  <c r="Q115" i="8" s="1"/>
  <c r="Q114" i="8" s="1"/>
  <c r="P116" i="8"/>
  <c r="O116" i="8"/>
  <c r="O115" i="8" s="1"/>
  <c r="O114" i="8" s="1"/>
  <c r="N116" i="8"/>
  <c r="M116" i="8"/>
  <c r="M115" i="8" s="1"/>
  <c r="M114" i="8" s="1"/>
  <c r="L116" i="8"/>
  <c r="K116" i="8"/>
  <c r="J116" i="8"/>
  <c r="AG110" i="8"/>
  <c r="AF110" i="8"/>
  <c r="AD110" i="8"/>
  <c r="AC110" i="8"/>
  <c r="AA110" i="8"/>
  <c r="Z110" i="8"/>
  <c r="X110" i="8"/>
  <c r="W110" i="8"/>
  <c r="U110" i="8"/>
  <c r="T110" i="8"/>
  <c r="R110" i="8"/>
  <c r="Q110" i="8"/>
  <c r="O110" i="8"/>
  <c r="N110" i="8"/>
  <c r="L110" i="8"/>
  <c r="I110" i="8" s="1"/>
  <c r="K110" i="8"/>
  <c r="H110" i="8" s="1"/>
  <c r="F110" i="8" s="1"/>
  <c r="AG109" i="8"/>
  <c r="AF109" i="8"/>
  <c r="AF37" i="8" s="1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AG108" i="8"/>
  <c r="AF108" i="8"/>
  <c r="AF107" i="8" s="1"/>
  <c r="AE108" i="8"/>
  <c r="AD108" i="8"/>
  <c r="AD107" i="8" s="1"/>
  <c r="AC108" i="8"/>
  <c r="AB108" i="8"/>
  <c r="AA108" i="8"/>
  <c r="Z108" i="8"/>
  <c r="Z107" i="8" s="1"/>
  <c r="Y108" i="8"/>
  <c r="X108" i="8"/>
  <c r="X107" i="8" s="1"/>
  <c r="W108" i="8"/>
  <c r="V108" i="8"/>
  <c r="U108" i="8"/>
  <c r="T108" i="8"/>
  <c r="T107" i="8" s="1"/>
  <c r="S108" i="8"/>
  <c r="R108" i="8"/>
  <c r="R107" i="8" s="1"/>
  <c r="Q108" i="8"/>
  <c r="P108" i="8"/>
  <c r="O108" i="8"/>
  <c r="N108" i="8"/>
  <c r="N107" i="8" s="1"/>
  <c r="M108" i="8"/>
  <c r="L108" i="8"/>
  <c r="K108" i="8"/>
  <c r="J108" i="8"/>
  <c r="AG106" i="8"/>
  <c r="AF106" i="8"/>
  <c r="AD106" i="8"/>
  <c r="AC106" i="8"/>
  <c r="AA106" i="8"/>
  <c r="Z106" i="8"/>
  <c r="X106" i="8"/>
  <c r="W106" i="8"/>
  <c r="U106" i="8"/>
  <c r="T106" i="8"/>
  <c r="R106" i="8"/>
  <c r="Q106" i="8"/>
  <c r="O106" i="8"/>
  <c r="N106" i="8"/>
  <c r="L106" i="8"/>
  <c r="K106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AG104" i="8"/>
  <c r="AG103" i="8" s="1"/>
  <c r="AF104" i="8"/>
  <c r="AE104" i="8"/>
  <c r="AD104" i="8"/>
  <c r="AC104" i="8"/>
  <c r="AB104" i="8"/>
  <c r="AA104" i="8"/>
  <c r="AA103" i="8" s="1"/>
  <c r="Z104" i="8"/>
  <c r="Y104" i="8"/>
  <c r="X104" i="8"/>
  <c r="W104" i="8"/>
  <c r="V104" i="8"/>
  <c r="U104" i="8"/>
  <c r="U103" i="8" s="1"/>
  <c r="T104" i="8"/>
  <c r="S104" i="8"/>
  <c r="R104" i="8"/>
  <c r="Q104" i="8"/>
  <c r="P104" i="8"/>
  <c r="O104" i="8"/>
  <c r="O103" i="8" s="1"/>
  <c r="N104" i="8"/>
  <c r="M104" i="8"/>
  <c r="L104" i="8"/>
  <c r="K104" i="8"/>
  <c r="J104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AG99" i="8"/>
  <c r="AF99" i="8"/>
  <c r="AD99" i="8"/>
  <c r="AC99" i="8"/>
  <c r="AA99" i="8"/>
  <c r="Z99" i="8"/>
  <c r="X99" i="8"/>
  <c r="W99" i="8"/>
  <c r="U99" i="8"/>
  <c r="T99" i="8"/>
  <c r="R99" i="8"/>
  <c r="Q99" i="8"/>
  <c r="O99" i="8"/>
  <c r="N99" i="8"/>
  <c r="L99" i="8"/>
  <c r="K99" i="8"/>
  <c r="AG98" i="8"/>
  <c r="AF98" i="8"/>
  <c r="AE98" i="8"/>
  <c r="AD98" i="8"/>
  <c r="AC98" i="8"/>
  <c r="AB98" i="8"/>
  <c r="AA98" i="8"/>
  <c r="Z98" i="8"/>
  <c r="Y98" i="8"/>
  <c r="X98" i="8"/>
  <c r="W98" i="8"/>
  <c r="V98" i="8"/>
  <c r="V26" i="8" s="1"/>
  <c r="U98" i="8"/>
  <c r="T98" i="8"/>
  <c r="T26" i="8" s="1"/>
  <c r="S98" i="8"/>
  <c r="R98" i="8"/>
  <c r="R26" i="8" s="1"/>
  <c r="Q98" i="8"/>
  <c r="P98" i="8"/>
  <c r="P26" i="8" s="1"/>
  <c r="O98" i="8"/>
  <c r="N98" i="8"/>
  <c r="N26" i="8" s="1"/>
  <c r="M98" i="8"/>
  <c r="L98" i="8"/>
  <c r="K98" i="8"/>
  <c r="J98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AG92" i="8"/>
  <c r="AF92" i="8"/>
  <c r="AD92" i="8"/>
  <c r="AC92" i="8"/>
  <c r="AA92" i="8"/>
  <c r="Z92" i="8"/>
  <c r="X92" i="8"/>
  <c r="W92" i="8"/>
  <c r="U92" i="8"/>
  <c r="T92" i="8"/>
  <c r="R92" i="8"/>
  <c r="Q92" i="8"/>
  <c r="O92" i="8"/>
  <c r="N92" i="8"/>
  <c r="L92" i="8"/>
  <c r="I92" i="8" s="1"/>
  <c r="K92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AG89" i="8"/>
  <c r="AF89" i="8"/>
  <c r="AF88" i="8" s="1"/>
  <c r="AE89" i="8"/>
  <c r="AD89" i="8"/>
  <c r="AD88" i="8" s="1"/>
  <c r="AC89" i="8"/>
  <c r="AB89" i="8"/>
  <c r="AA89" i="8"/>
  <c r="Z89" i="8"/>
  <c r="Z88" i="8" s="1"/>
  <c r="Y89" i="8"/>
  <c r="X89" i="8"/>
  <c r="X88" i="8" s="1"/>
  <c r="W89" i="8"/>
  <c r="V89" i="8"/>
  <c r="U89" i="8"/>
  <c r="T89" i="8"/>
  <c r="T88" i="8" s="1"/>
  <c r="S89" i="8"/>
  <c r="R89" i="8"/>
  <c r="R88" i="8" s="1"/>
  <c r="Q89" i="8"/>
  <c r="P89" i="8"/>
  <c r="O89" i="8"/>
  <c r="N89" i="8"/>
  <c r="N88" i="8" s="1"/>
  <c r="M89" i="8"/>
  <c r="L89" i="8"/>
  <c r="K89" i="8"/>
  <c r="J89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AG83" i="8"/>
  <c r="AF83" i="8"/>
  <c r="AF82" i="8" s="1"/>
  <c r="AE83" i="8"/>
  <c r="AD83" i="8"/>
  <c r="AD82" i="8" s="1"/>
  <c r="AC83" i="8"/>
  <c r="AB83" i="8"/>
  <c r="AB82" i="8" s="1"/>
  <c r="AA83" i="8"/>
  <c r="Z83" i="8"/>
  <c r="Z82" i="8" s="1"/>
  <c r="Y83" i="8"/>
  <c r="X83" i="8"/>
  <c r="X82" i="8" s="1"/>
  <c r="W83" i="8"/>
  <c r="V83" i="8"/>
  <c r="V82" i="8" s="1"/>
  <c r="U83" i="8"/>
  <c r="T83" i="8"/>
  <c r="T82" i="8" s="1"/>
  <c r="S83" i="8"/>
  <c r="R83" i="8"/>
  <c r="R82" i="8" s="1"/>
  <c r="Q83" i="8"/>
  <c r="P83" i="8"/>
  <c r="P82" i="8" s="1"/>
  <c r="O83" i="8"/>
  <c r="N83" i="8"/>
  <c r="N82" i="8" s="1"/>
  <c r="M83" i="8"/>
  <c r="L83" i="8"/>
  <c r="L82" i="8" s="1"/>
  <c r="K83" i="8"/>
  <c r="J83" i="8"/>
  <c r="J82" i="8" s="1"/>
  <c r="I83" i="8"/>
  <c r="H83" i="8"/>
  <c r="H82" i="8" s="1"/>
  <c r="G83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AG80" i="8"/>
  <c r="AF80" i="8"/>
  <c r="AE80" i="8"/>
  <c r="AD80" i="8"/>
  <c r="AC80" i="8"/>
  <c r="AC79" i="8" s="1"/>
  <c r="AB80" i="8"/>
  <c r="AA80" i="8"/>
  <c r="AA79" i="8" s="1"/>
  <c r="Z80" i="8"/>
  <c r="Y80" i="8"/>
  <c r="Y79" i="8" s="1"/>
  <c r="X80" i="8"/>
  <c r="W80" i="8"/>
  <c r="W79" i="8" s="1"/>
  <c r="V80" i="8"/>
  <c r="U80" i="8"/>
  <c r="U79" i="8" s="1"/>
  <c r="T80" i="8"/>
  <c r="S80" i="8"/>
  <c r="S79" i="8" s="1"/>
  <c r="R80" i="8"/>
  <c r="Q80" i="8"/>
  <c r="Q79" i="8" s="1"/>
  <c r="P80" i="8"/>
  <c r="O80" i="8"/>
  <c r="O79" i="8" s="1"/>
  <c r="N80" i="8"/>
  <c r="M80" i="8"/>
  <c r="M79" i="8" s="1"/>
  <c r="L80" i="8"/>
  <c r="K80" i="8"/>
  <c r="K79" i="8" s="1"/>
  <c r="J80" i="8"/>
  <c r="I80" i="8"/>
  <c r="I79" i="8" s="1"/>
  <c r="H80" i="8"/>
  <c r="G80" i="8"/>
  <c r="AG74" i="8"/>
  <c r="AF74" i="8"/>
  <c r="AD74" i="8"/>
  <c r="AC74" i="8"/>
  <c r="AA74" i="8"/>
  <c r="Z74" i="8"/>
  <c r="X74" i="8"/>
  <c r="W74" i="8"/>
  <c r="U74" i="8"/>
  <c r="T74" i="8"/>
  <c r="R74" i="8"/>
  <c r="Q74" i="8"/>
  <c r="O74" i="8"/>
  <c r="N74" i="8"/>
  <c r="L74" i="8"/>
  <c r="K74" i="8"/>
  <c r="AG73" i="8"/>
  <c r="AG37" i="8" s="1"/>
  <c r="AE73" i="8"/>
  <c r="AD73" i="8"/>
  <c r="AD37" i="8" s="1"/>
  <c r="AC73" i="8"/>
  <c r="AB73" i="8"/>
  <c r="AB37" i="8" s="1"/>
  <c r="AA73" i="8"/>
  <c r="Z73" i="8"/>
  <c r="Z37" i="8" s="1"/>
  <c r="Y73" i="8"/>
  <c r="X73" i="8"/>
  <c r="X37" i="8" s="1"/>
  <c r="W73" i="8"/>
  <c r="V73" i="8"/>
  <c r="V37" i="8" s="1"/>
  <c r="U73" i="8"/>
  <c r="T73" i="8"/>
  <c r="T37" i="8" s="1"/>
  <c r="S73" i="8"/>
  <c r="R73" i="8"/>
  <c r="R37" i="8" s="1"/>
  <c r="Q73" i="8"/>
  <c r="P73" i="8"/>
  <c r="P37" i="8" s="1"/>
  <c r="O73" i="8"/>
  <c r="N73" i="8"/>
  <c r="N37" i="8" s="1"/>
  <c r="M73" i="8"/>
  <c r="L73" i="8"/>
  <c r="K73" i="8"/>
  <c r="J73" i="8"/>
  <c r="AF72" i="8"/>
  <c r="AG70" i="8"/>
  <c r="AF70" i="8"/>
  <c r="AF34" i="8" s="1"/>
  <c r="AD70" i="8"/>
  <c r="AC70" i="8"/>
  <c r="AC34" i="8" s="1"/>
  <c r="AA70" i="8"/>
  <c r="Z70" i="8"/>
  <c r="Z34" i="8" s="1"/>
  <c r="X70" i="8"/>
  <c r="W70" i="8"/>
  <c r="W34" i="8" s="1"/>
  <c r="F34" i="8" s="1"/>
  <c r="U70" i="8"/>
  <c r="T70" i="8"/>
  <c r="T34" i="8" s="1"/>
  <c r="R70" i="8"/>
  <c r="Q70" i="8"/>
  <c r="Q34" i="8" s="1"/>
  <c r="O70" i="8"/>
  <c r="N70" i="8"/>
  <c r="N34" i="8" s="1"/>
  <c r="L70" i="8"/>
  <c r="K70" i="8"/>
  <c r="AG69" i="8"/>
  <c r="AG33" i="8" s="1"/>
  <c r="AF69" i="8"/>
  <c r="AE69" i="8"/>
  <c r="AE33" i="8" s="1"/>
  <c r="AD69" i="8"/>
  <c r="AC69" i="8"/>
  <c r="AC33" i="8" s="1"/>
  <c r="AB69" i="8"/>
  <c r="AA69" i="8"/>
  <c r="AA33" i="8" s="1"/>
  <c r="Z69" i="8"/>
  <c r="Y69" i="8"/>
  <c r="Y33" i="8" s="1"/>
  <c r="X69" i="8"/>
  <c r="W69" i="8"/>
  <c r="W33" i="8" s="1"/>
  <c r="V69" i="8"/>
  <c r="U69" i="8"/>
  <c r="U33" i="8" s="1"/>
  <c r="T69" i="8"/>
  <c r="S69" i="8"/>
  <c r="S33" i="8" s="1"/>
  <c r="R69" i="8"/>
  <c r="Q69" i="8"/>
  <c r="Q33" i="8" s="1"/>
  <c r="P69" i="8"/>
  <c r="O69" i="8"/>
  <c r="O33" i="8" s="1"/>
  <c r="N69" i="8"/>
  <c r="M69" i="8"/>
  <c r="M33" i="8" s="1"/>
  <c r="L69" i="8"/>
  <c r="K69" i="8"/>
  <c r="J69" i="8"/>
  <c r="AG68" i="8"/>
  <c r="AF68" i="8"/>
  <c r="AE68" i="8"/>
  <c r="AE32" i="8" s="1"/>
  <c r="AD68" i="8"/>
  <c r="AC68" i="8"/>
  <c r="AB68" i="8"/>
  <c r="AA68" i="8"/>
  <c r="Z68" i="8"/>
  <c r="Y68" i="8"/>
  <c r="Y32" i="8" s="1"/>
  <c r="X68" i="8"/>
  <c r="W68" i="8"/>
  <c r="V68" i="8"/>
  <c r="U68" i="8"/>
  <c r="T68" i="8"/>
  <c r="S68" i="8"/>
  <c r="S32" i="8" s="1"/>
  <c r="R68" i="8"/>
  <c r="Q68" i="8"/>
  <c r="P68" i="8"/>
  <c r="O68" i="8"/>
  <c r="N68" i="8"/>
  <c r="M68" i="8"/>
  <c r="M32" i="8" s="1"/>
  <c r="L68" i="8"/>
  <c r="K68" i="8"/>
  <c r="J68" i="8"/>
  <c r="AG65" i="8"/>
  <c r="AG29" i="8" s="1"/>
  <c r="AF65" i="8"/>
  <c r="AF29" i="8" s="1"/>
  <c r="AE65" i="8"/>
  <c r="AE29" i="8" s="1"/>
  <c r="AD65" i="8"/>
  <c r="AD29" i="8" s="1"/>
  <c r="AC65" i="8"/>
  <c r="AC29" i="8" s="1"/>
  <c r="AB65" i="8"/>
  <c r="AB29" i="8" s="1"/>
  <c r="AA65" i="8"/>
  <c r="AA29" i="8" s="1"/>
  <c r="Z65" i="8"/>
  <c r="Z29" i="8" s="1"/>
  <c r="Y65" i="8"/>
  <c r="Y29" i="8" s="1"/>
  <c r="X65" i="8"/>
  <c r="X29" i="8" s="1"/>
  <c r="W65" i="8"/>
  <c r="W29" i="8" s="1"/>
  <c r="V65" i="8"/>
  <c r="V29" i="8" s="1"/>
  <c r="U65" i="8"/>
  <c r="U29" i="8" s="1"/>
  <c r="T65" i="8"/>
  <c r="T29" i="8" s="1"/>
  <c r="S65" i="8"/>
  <c r="S29" i="8" s="1"/>
  <c r="R65" i="8"/>
  <c r="R29" i="8" s="1"/>
  <c r="Q65" i="8"/>
  <c r="Q29" i="8" s="1"/>
  <c r="P65" i="8"/>
  <c r="P29" i="8" s="1"/>
  <c r="O65" i="8"/>
  <c r="O29" i="8" s="1"/>
  <c r="N65" i="8"/>
  <c r="N29" i="8" s="1"/>
  <c r="M65" i="8"/>
  <c r="M29" i="8" s="1"/>
  <c r="L65" i="8"/>
  <c r="K65" i="8"/>
  <c r="J65" i="8"/>
  <c r="AG64" i="8"/>
  <c r="AF64" i="8"/>
  <c r="AF28" i="8" s="1"/>
  <c r="AE64" i="8"/>
  <c r="AD64" i="8"/>
  <c r="AD28" i="8" s="1"/>
  <c r="AC64" i="8"/>
  <c r="AB64" i="8"/>
  <c r="AB28" i="8" s="1"/>
  <c r="AA64" i="8"/>
  <c r="Z64" i="8"/>
  <c r="Z28" i="8" s="1"/>
  <c r="Y64" i="8"/>
  <c r="X64" i="8"/>
  <c r="X28" i="8" s="1"/>
  <c r="W64" i="8"/>
  <c r="V64" i="8"/>
  <c r="V28" i="8" s="1"/>
  <c r="U64" i="8"/>
  <c r="T64" i="8"/>
  <c r="T28" i="8" s="1"/>
  <c r="S64" i="8"/>
  <c r="R64" i="8"/>
  <c r="R28" i="8" s="1"/>
  <c r="Q64" i="8"/>
  <c r="P64" i="8"/>
  <c r="P28" i="8" s="1"/>
  <c r="O64" i="8"/>
  <c r="N64" i="8"/>
  <c r="N28" i="8" s="1"/>
  <c r="M64" i="8"/>
  <c r="L64" i="8"/>
  <c r="K64" i="8"/>
  <c r="J64" i="8"/>
  <c r="AG63" i="8"/>
  <c r="AG27" i="8" s="1"/>
  <c r="AF63" i="8"/>
  <c r="AF27" i="8" s="1"/>
  <c r="AD63" i="8"/>
  <c r="AD27" i="8" s="1"/>
  <c r="AC63" i="8"/>
  <c r="AC27" i="8" s="1"/>
  <c r="AA63" i="8"/>
  <c r="AA27" i="8" s="1"/>
  <c r="Z63" i="8"/>
  <c r="Z27" i="8" s="1"/>
  <c r="X63" i="8"/>
  <c r="X27" i="8" s="1"/>
  <c r="W63" i="8"/>
  <c r="W27" i="8" s="1"/>
  <c r="U63" i="8"/>
  <c r="U27" i="8" s="1"/>
  <c r="T63" i="8"/>
  <c r="T27" i="8" s="1"/>
  <c r="R63" i="8"/>
  <c r="R27" i="8" s="1"/>
  <c r="Q63" i="8"/>
  <c r="Q27" i="8" s="1"/>
  <c r="O63" i="8"/>
  <c r="O27" i="8" s="1"/>
  <c r="N63" i="8"/>
  <c r="N27" i="8" s="1"/>
  <c r="L63" i="8"/>
  <c r="K63" i="8"/>
  <c r="AG62" i="8"/>
  <c r="AF62" i="8"/>
  <c r="AF26" i="8" s="1"/>
  <c r="AE62" i="8"/>
  <c r="AD62" i="8"/>
  <c r="AD26" i="8" s="1"/>
  <c r="AC62" i="8"/>
  <c r="AB62" i="8"/>
  <c r="AB26" i="8" s="1"/>
  <c r="AA62" i="8"/>
  <c r="Z62" i="8"/>
  <c r="Z26" i="8" s="1"/>
  <c r="Y62" i="8"/>
  <c r="X62" i="8"/>
  <c r="X26" i="8" s="1"/>
  <c r="AG61" i="8"/>
  <c r="AG25" i="8" s="1"/>
  <c r="AF61" i="8"/>
  <c r="AE61" i="8"/>
  <c r="AE25" i="8" s="1"/>
  <c r="AD61" i="8"/>
  <c r="AC61" i="8"/>
  <c r="AC25" i="8" s="1"/>
  <c r="AB61" i="8"/>
  <c r="AA61" i="8"/>
  <c r="AA25" i="8" s="1"/>
  <c r="Z61" i="8"/>
  <c r="Y61" i="8"/>
  <c r="Y25" i="8" s="1"/>
  <c r="X61" i="8"/>
  <c r="W61" i="8"/>
  <c r="W25" i="8" s="1"/>
  <c r="V61" i="8"/>
  <c r="U61" i="8"/>
  <c r="U25" i="8" s="1"/>
  <c r="T61" i="8"/>
  <c r="S61" i="8"/>
  <c r="S25" i="8" s="1"/>
  <c r="R61" i="8"/>
  <c r="Q61" i="8"/>
  <c r="Q25" i="8" s="1"/>
  <c r="P61" i="8"/>
  <c r="O61" i="8"/>
  <c r="O25" i="8" s="1"/>
  <c r="N61" i="8"/>
  <c r="M61" i="8"/>
  <c r="M25" i="8" s="1"/>
  <c r="L61" i="8"/>
  <c r="K61" i="8"/>
  <c r="J61" i="8"/>
  <c r="AG60" i="8"/>
  <c r="AF60" i="8"/>
  <c r="AE60" i="8"/>
  <c r="AD60" i="8"/>
  <c r="AC60" i="8"/>
  <c r="AB60" i="8"/>
  <c r="AB24" i="8" s="1"/>
  <c r="AA60" i="8"/>
  <c r="Z60" i="8"/>
  <c r="Y60" i="8"/>
  <c r="X60" i="8"/>
  <c r="W60" i="8"/>
  <c r="V60" i="8"/>
  <c r="V24" i="8" s="1"/>
  <c r="U60" i="8"/>
  <c r="T60" i="8"/>
  <c r="S60" i="8"/>
  <c r="R60" i="8"/>
  <c r="Q60" i="8"/>
  <c r="P60" i="8"/>
  <c r="P24" i="8" s="1"/>
  <c r="O60" i="8"/>
  <c r="N60" i="8"/>
  <c r="M60" i="8"/>
  <c r="L60" i="8"/>
  <c r="K60" i="8"/>
  <c r="J60" i="8"/>
  <c r="AG58" i="8"/>
  <c r="AF58" i="8"/>
  <c r="AE58" i="8"/>
  <c r="AE22" i="8" s="1"/>
  <c r="AD58" i="8"/>
  <c r="AD22" i="8" s="1"/>
  <c r="AC58" i="8"/>
  <c r="AC22" i="8" s="1"/>
  <c r="AB58" i="8"/>
  <c r="AB22" i="8" s="1"/>
  <c r="AA58" i="8"/>
  <c r="AA22" i="8" s="1"/>
  <c r="Z58" i="8"/>
  <c r="Z22" i="8" s="1"/>
  <c r="Y58" i="8"/>
  <c r="Y22" i="8" s="1"/>
  <c r="X58" i="8"/>
  <c r="X22" i="8" s="1"/>
  <c r="W58" i="8"/>
  <c r="W22" i="8" s="1"/>
  <c r="V58" i="8"/>
  <c r="V22" i="8" s="1"/>
  <c r="U58" i="8"/>
  <c r="U22" i="8" s="1"/>
  <c r="T58" i="8"/>
  <c r="T22" i="8" s="1"/>
  <c r="S58" i="8"/>
  <c r="S22" i="8" s="1"/>
  <c r="R58" i="8"/>
  <c r="R22" i="8" s="1"/>
  <c r="Q58" i="8"/>
  <c r="Q22" i="8" s="1"/>
  <c r="P58" i="8"/>
  <c r="P22" i="8" s="1"/>
  <c r="O58" i="8"/>
  <c r="O22" i="8" s="1"/>
  <c r="N58" i="8"/>
  <c r="N22" i="8" s="1"/>
  <c r="M58" i="8"/>
  <c r="M22" i="8" s="1"/>
  <c r="L58" i="8"/>
  <c r="K58" i="8"/>
  <c r="J58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AG56" i="8"/>
  <c r="AF56" i="8"/>
  <c r="AF20" i="8" s="1"/>
  <c r="AD56" i="8"/>
  <c r="AC56" i="8"/>
  <c r="AC20" i="8" s="1"/>
  <c r="AA56" i="8"/>
  <c r="Z56" i="8"/>
  <c r="Z20" i="8" s="1"/>
  <c r="X56" i="8"/>
  <c r="W56" i="8"/>
  <c r="W20" i="8" s="1"/>
  <c r="U56" i="8"/>
  <c r="T56" i="8"/>
  <c r="T20" i="8" s="1"/>
  <c r="R56" i="8"/>
  <c r="Q56" i="8"/>
  <c r="Q20" i="8" s="1"/>
  <c r="O56" i="8"/>
  <c r="N56" i="8"/>
  <c r="N20" i="8" s="1"/>
  <c r="L56" i="8"/>
  <c r="K56" i="8"/>
  <c r="AG55" i="8"/>
  <c r="AG19" i="8" s="1"/>
  <c r="AF55" i="8"/>
  <c r="AF19" i="8" s="1"/>
  <c r="AE55" i="8"/>
  <c r="AE19" i="8" s="1"/>
  <c r="AD55" i="8"/>
  <c r="AD19" i="8" s="1"/>
  <c r="AC55" i="8"/>
  <c r="AC19" i="8" s="1"/>
  <c r="AB55" i="8"/>
  <c r="AB19" i="8" s="1"/>
  <c r="AA55" i="8"/>
  <c r="AA19" i="8" s="1"/>
  <c r="Z55" i="8"/>
  <c r="Z19" i="8" s="1"/>
  <c r="Y55" i="8"/>
  <c r="Y19" i="8" s="1"/>
  <c r="X55" i="8"/>
  <c r="X19" i="8" s="1"/>
  <c r="W55" i="8"/>
  <c r="W19" i="8" s="1"/>
  <c r="V55" i="8"/>
  <c r="V19" i="8" s="1"/>
  <c r="U55" i="8"/>
  <c r="U19" i="8" s="1"/>
  <c r="T55" i="8"/>
  <c r="T19" i="8" s="1"/>
  <c r="S55" i="8"/>
  <c r="S19" i="8" s="1"/>
  <c r="R55" i="8"/>
  <c r="R19" i="8" s="1"/>
  <c r="Q55" i="8"/>
  <c r="Q19" i="8" s="1"/>
  <c r="P55" i="8"/>
  <c r="P19" i="8" s="1"/>
  <c r="O55" i="8"/>
  <c r="O19" i="8" s="1"/>
  <c r="N55" i="8"/>
  <c r="N19" i="8" s="1"/>
  <c r="M55" i="8"/>
  <c r="M19" i="8" s="1"/>
  <c r="L55" i="8"/>
  <c r="K55" i="8"/>
  <c r="J55" i="8"/>
  <c r="AG54" i="8"/>
  <c r="AF54" i="8"/>
  <c r="AF18" i="8" s="1"/>
  <c r="AE54" i="8"/>
  <c r="AD54" i="8"/>
  <c r="AD18" i="8" s="1"/>
  <c r="AC54" i="8"/>
  <c r="AB54" i="8"/>
  <c r="AB18" i="8" s="1"/>
  <c r="AA54" i="8"/>
  <c r="Z54" i="8"/>
  <c r="Z18" i="8" s="1"/>
  <c r="Y54" i="8"/>
  <c r="X54" i="8"/>
  <c r="X18" i="8" s="1"/>
  <c r="W54" i="8"/>
  <c r="V54" i="8"/>
  <c r="V18" i="8" s="1"/>
  <c r="U54" i="8"/>
  <c r="T54" i="8"/>
  <c r="T18" i="8" s="1"/>
  <c r="S54" i="8"/>
  <c r="R54" i="8"/>
  <c r="R18" i="8" s="1"/>
  <c r="Q54" i="8"/>
  <c r="P54" i="8"/>
  <c r="P18" i="8" s="1"/>
  <c r="O54" i="8"/>
  <c r="N54" i="8"/>
  <c r="N18" i="8" s="1"/>
  <c r="M54" i="8"/>
  <c r="L54" i="8"/>
  <c r="K54" i="8"/>
  <c r="J54" i="8"/>
  <c r="AG53" i="8"/>
  <c r="AF53" i="8"/>
  <c r="AE53" i="8"/>
  <c r="AE17" i="8" s="1"/>
  <c r="AD53" i="8"/>
  <c r="AC53" i="8"/>
  <c r="AB53" i="8"/>
  <c r="AA53" i="8"/>
  <c r="Z53" i="8"/>
  <c r="Y53" i="8"/>
  <c r="Y17" i="8" s="1"/>
  <c r="X53" i="8"/>
  <c r="W53" i="8"/>
  <c r="V53" i="8"/>
  <c r="U53" i="8"/>
  <c r="T53" i="8"/>
  <c r="S53" i="8"/>
  <c r="S17" i="8" s="1"/>
  <c r="R53" i="8"/>
  <c r="Q53" i="8"/>
  <c r="P53" i="8"/>
  <c r="O53" i="8"/>
  <c r="N53" i="8"/>
  <c r="M53" i="8"/>
  <c r="M17" i="8" s="1"/>
  <c r="L53" i="8"/>
  <c r="K53" i="8"/>
  <c r="J53" i="8"/>
  <c r="AG48" i="8"/>
  <c r="AG12" i="8" s="1"/>
  <c r="AF48" i="8"/>
  <c r="AE48" i="8"/>
  <c r="AE12" i="8" s="1"/>
  <c r="AD48" i="8"/>
  <c r="AC48" i="8"/>
  <c r="AC12" i="8" s="1"/>
  <c r="AB48" i="8"/>
  <c r="AA48" i="8"/>
  <c r="AA12" i="8" s="1"/>
  <c r="Z48" i="8"/>
  <c r="Y48" i="8"/>
  <c r="Y12" i="8" s="1"/>
  <c r="X48" i="8"/>
  <c r="W48" i="8"/>
  <c r="W12" i="8" s="1"/>
  <c r="V48" i="8"/>
  <c r="U48" i="8"/>
  <c r="U12" i="8" s="1"/>
  <c r="T48" i="8"/>
  <c r="S48" i="8"/>
  <c r="S12" i="8" s="1"/>
  <c r="R48" i="8"/>
  <c r="Q48" i="8"/>
  <c r="Q12" i="8" s="1"/>
  <c r="P48" i="8"/>
  <c r="O48" i="8"/>
  <c r="O12" i="8" s="1"/>
  <c r="N48" i="8"/>
  <c r="M48" i="8"/>
  <c r="M12" i="8" s="1"/>
  <c r="L48" i="8"/>
  <c r="K48" i="8"/>
  <c r="J48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AG45" i="8"/>
  <c r="AF45" i="8"/>
  <c r="AE45" i="8"/>
  <c r="AD45" i="8"/>
  <c r="AD9" i="8" s="1"/>
  <c r="AC45" i="8"/>
  <c r="AB45" i="8"/>
  <c r="AA45" i="8"/>
  <c r="Z45" i="8"/>
  <c r="Z9" i="8" s="1"/>
  <c r="Y45" i="8"/>
  <c r="X45" i="8"/>
  <c r="W45" i="8"/>
  <c r="V45" i="8"/>
  <c r="V9" i="8" s="1"/>
  <c r="U45" i="8"/>
  <c r="T45" i="8"/>
  <c r="S45" i="8"/>
  <c r="R45" i="8"/>
  <c r="R9" i="8" s="1"/>
  <c r="Q45" i="8"/>
  <c r="P45" i="8"/>
  <c r="O45" i="8"/>
  <c r="N45" i="8"/>
  <c r="N9" i="8" s="1"/>
  <c r="M45" i="8"/>
  <c r="L45" i="8"/>
  <c r="K45" i="8"/>
  <c r="J45" i="8"/>
  <c r="AF44" i="8"/>
  <c r="R76" i="3"/>
  <c r="R48" i="3"/>
  <c r="AE79" i="8" l="1"/>
  <c r="AG79" i="8"/>
  <c r="G94" i="8"/>
  <c r="F94" i="8" s="1"/>
  <c r="I94" i="8"/>
  <c r="G108" i="8"/>
  <c r="F108" i="8" s="1"/>
  <c r="G109" i="8"/>
  <c r="F109" i="8" s="1"/>
  <c r="I109" i="8"/>
  <c r="G120" i="8"/>
  <c r="F120" i="8" s="1"/>
  <c r="I120" i="8"/>
  <c r="G126" i="8"/>
  <c r="F126" i="8" s="1"/>
  <c r="I126" i="8"/>
  <c r="G273" i="8"/>
  <c r="F273" i="8" s="1"/>
  <c r="I273" i="8"/>
  <c r="G276" i="8"/>
  <c r="F276" i="8" s="1"/>
  <c r="I278" i="8"/>
  <c r="G280" i="8"/>
  <c r="F280" i="8" s="1"/>
  <c r="I280" i="8"/>
  <c r="G205" i="8"/>
  <c r="F205" i="8" s="1"/>
  <c r="I205" i="8"/>
  <c r="AG251" i="8"/>
  <c r="V262" i="8"/>
  <c r="X262" i="8"/>
  <c r="Z262" i="8"/>
  <c r="AB262" i="8"/>
  <c r="AG287" i="8"/>
  <c r="AG282" i="8" s="1"/>
  <c r="H181" i="8"/>
  <c r="N262" i="8"/>
  <c r="P262" i="8"/>
  <c r="R262" i="8"/>
  <c r="T262" i="8"/>
  <c r="G193" i="8"/>
  <c r="F193" i="8" s="1"/>
  <c r="I193" i="8"/>
  <c r="G229" i="8"/>
  <c r="F229" i="8" s="1"/>
  <c r="M13" i="8"/>
  <c r="O13" i="8"/>
  <c r="Q13" i="8"/>
  <c r="S13" i="8"/>
  <c r="U13" i="8"/>
  <c r="W13" i="8"/>
  <c r="Y13" i="8"/>
  <c r="AA13" i="8"/>
  <c r="AC13" i="8"/>
  <c r="AE13" i="8"/>
  <c r="AG13" i="8"/>
  <c r="N39" i="8"/>
  <c r="Q39" i="8"/>
  <c r="T39" i="8"/>
  <c r="W39" i="8"/>
  <c r="Z39" i="8"/>
  <c r="AC39" i="8"/>
  <c r="AF39" i="8"/>
  <c r="F85" i="8"/>
  <c r="I23" i="10"/>
  <c r="K23" i="10"/>
  <c r="M23" i="10"/>
  <c r="O23" i="10"/>
  <c r="I24" i="10"/>
  <c r="K24" i="10"/>
  <c r="M24" i="10"/>
  <c r="O24" i="10"/>
  <c r="N239" i="8"/>
  <c r="R239" i="8"/>
  <c r="R231" i="8" s="1"/>
  <c r="T239" i="8"/>
  <c r="X239" i="8"/>
  <c r="Z239" i="8"/>
  <c r="AD239" i="8"/>
  <c r="AD231" i="8" s="1"/>
  <c r="F75" i="8"/>
  <c r="F291" i="8"/>
  <c r="M9" i="8"/>
  <c r="O9" i="8"/>
  <c r="Q9" i="8"/>
  <c r="S9" i="8"/>
  <c r="U9" i="8"/>
  <c r="W9" i="8"/>
  <c r="Y9" i="8"/>
  <c r="AA9" i="8"/>
  <c r="AC9" i="8"/>
  <c r="AE9" i="8"/>
  <c r="AG9" i="8"/>
  <c r="N12" i="8"/>
  <c r="P12" i="8"/>
  <c r="R12" i="8"/>
  <c r="T12" i="8"/>
  <c r="V12" i="8"/>
  <c r="X12" i="8"/>
  <c r="Z12" i="8"/>
  <c r="AB12" i="8"/>
  <c r="AD12" i="8"/>
  <c r="AF12" i="8"/>
  <c r="P17" i="8"/>
  <c r="V17" i="8"/>
  <c r="AB17" i="8"/>
  <c r="M18" i="8"/>
  <c r="O18" i="8"/>
  <c r="S18" i="8"/>
  <c r="U18" i="8"/>
  <c r="Y18" i="8"/>
  <c r="AA18" i="8"/>
  <c r="AE18" i="8"/>
  <c r="AG18" i="8"/>
  <c r="O20" i="8"/>
  <c r="R20" i="8"/>
  <c r="U20" i="8"/>
  <c r="X20" i="8"/>
  <c r="AA20" i="8"/>
  <c r="AD20" i="8"/>
  <c r="AG20" i="8"/>
  <c r="AG22" i="8"/>
  <c r="M24" i="8"/>
  <c r="S24" i="8"/>
  <c r="Y24" i="8"/>
  <c r="AE24" i="8"/>
  <c r="N25" i="8"/>
  <c r="P25" i="8"/>
  <c r="R25" i="8"/>
  <c r="T25" i="8"/>
  <c r="V25" i="8"/>
  <c r="X25" i="8"/>
  <c r="Z25" i="8"/>
  <c r="AB25" i="8"/>
  <c r="AD25" i="8"/>
  <c r="AF25" i="8"/>
  <c r="Y26" i="8"/>
  <c r="AA26" i="8"/>
  <c r="AC26" i="8"/>
  <c r="AE26" i="8"/>
  <c r="AG26" i="8"/>
  <c r="P32" i="8"/>
  <c r="V32" i="8"/>
  <c r="AB32" i="8"/>
  <c r="O34" i="8"/>
  <c r="R34" i="8"/>
  <c r="U34" i="8"/>
  <c r="X34" i="8"/>
  <c r="AA34" i="8"/>
  <c r="AD34" i="8"/>
  <c r="AG34" i="8"/>
  <c r="M37" i="8"/>
  <c r="O37" i="8"/>
  <c r="Q37" i="8"/>
  <c r="S37" i="8"/>
  <c r="U37" i="8"/>
  <c r="W37" i="8"/>
  <c r="Y37" i="8"/>
  <c r="AA37" i="8"/>
  <c r="AC37" i="8"/>
  <c r="AE37" i="8"/>
  <c r="N38" i="8"/>
  <c r="Q38" i="8"/>
  <c r="T38" i="8"/>
  <c r="W38" i="8"/>
  <c r="Z38" i="8"/>
  <c r="AC38" i="8"/>
  <c r="AF38" i="8"/>
  <c r="H90" i="8"/>
  <c r="H97" i="8"/>
  <c r="Q103" i="8"/>
  <c r="W103" i="8"/>
  <c r="AC103" i="8"/>
  <c r="Q107" i="8"/>
  <c r="W107" i="8"/>
  <c r="AC107" i="8"/>
  <c r="N115" i="8"/>
  <c r="P115" i="8"/>
  <c r="R115" i="8"/>
  <c r="T115" i="8"/>
  <c r="V115" i="8"/>
  <c r="X115" i="8"/>
  <c r="Z115" i="8"/>
  <c r="AB115" i="8"/>
  <c r="AD115" i="8"/>
  <c r="AF115" i="8"/>
  <c r="Q139" i="8"/>
  <c r="AC139" i="8"/>
  <c r="N143" i="8"/>
  <c r="N154" i="8"/>
  <c r="P154" i="8"/>
  <c r="R154" i="8"/>
  <c r="T154" i="8"/>
  <c r="V154" i="8"/>
  <c r="X154" i="8"/>
  <c r="Z154" i="8"/>
  <c r="AB154" i="8"/>
  <c r="AD154" i="8"/>
  <c r="AF154" i="8"/>
  <c r="N190" i="8"/>
  <c r="N186" i="8" s="1"/>
  <c r="P190" i="8"/>
  <c r="P186" i="8" s="1"/>
  <c r="R190" i="8"/>
  <c r="R186" i="8" s="1"/>
  <c r="T190" i="8"/>
  <c r="T186" i="8" s="1"/>
  <c r="V190" i="8"/>
  <c r="V186" i="8" s="1"/>
  <c r="X190" i="8"/>
  <c r="X186" i="8" s="1"/>
  <c r="Z190" i="8"/>
  <c r="Z186" i="8" s="1"/>
  <c r="AB190" i="8"/>
  <c r="AB186" i="8" s="1"/>
  <c r="AD190" i="8"/>
  <c r="AD186" i="8" s="1"/>
  <c r="AF190" i="8"/>
  <c r="AF186" i="8" s="1"/>
  <c r="H198" i="8"/>
  <c r="G199" i="8"/>
  <c r="F199" i="8" s="1"/>
  <c r="I199" i="8"/>
  <c r="G201" i="8"/>
  <c r="F201" i="8" s="1"/>
  <c r="I201" i="8"/>
  <c r="G206" i="8"/>
  <c r="F206" i="8" s="1"/>
  <c r="I206" i="8"/>
  <c r="H213" i="8"/>
  <c r="N215" i="8"/>
  <c r="N210" i="8" s="1"/>
  <c r="R215" i="8"/>
  <c r="R210" i="8" s="1"/>
  <c r="T215" i="8"/>
  <c r="T210" i="8" s="1"/>
  <c r="X215" i="8"/>
  <c r="X210" i="8" s="1"/>
  <c r="Z215" i="8"/>
  <c r="Z210" i="8" s="1"/>
  <c r="R50" i="10" s="1"/>
  <c r="AD215" i="8"/>
  <c r="AD210" i="8" s="1"/>
  <c r="AF215" i="8"/>
  <c r="AF210" i="8" s="1"/>
  <c r="T50" i="10" s="1"/>
  <c r="N226" i="8"/>
  <c r="P226" i="8"/>
  <c r="R226" i="8"/>
  <c r="T226" i="8"/>
  <c r="V226" i="8"/>
  <c r="X226" i="8"/>
  <c r="Z226" i="8"/>
  <c r="AB226" i="8"/>
  <c r="AD226" i="8"/>
  <c r="AF226" i="8"/>
  <c r="X232" i="8"/>
  <c r="X231" i="8" s="1"/>
  <c r="I62" i="8"/>
  <c r="AF239" i="8"/>
  <c r="Q246" i="8"/>
  <c r="AC246" i="8"/>
  <c r="S56" i="10" s="1"/>
  <c r="G261" i="8"/>
  <c r="F261" i="8" s="1"/>
  <c r="I261" i="8"/>
  <c r="M262" i="8"/>
  <c r="M258" i="8" s="1"/>
  <c r="O262" i="8"/>
  <c r="O258" i="8" s="1"/>
  <c r="Q262" i="8"/>
  <c r="Q258" i="8" s="1"/>
  <c r="S262" i="8"/>
  <c r="S258" i="8" s="1"/>
  <c r="U262" i="8"/>
  <c r="U258" i="8" s="1"/>
  <c r="W262" i="8"/>
  <c r="W258" i="8" s="1"/>
  <c r="Y262" i="8"/>
  <c r="Y258" i="8" s="1"/>
  <c r="AA262" i="8"/>
  <c r="AA258" i="8" s="1"/>
  <c r="AC262" i="8"/>
  <c r="AC258" i="8" s="1"/>
  <c r="AE262" i="8"/>
  <c r="AE258" i="8" s="1"/>
  <c r="AG262" i="8"/>
  <c r="AG258" i="8" s="1"/>
  <c r="O268" i="8"/>
  <c r="Q268" i="8"/>
  <c r="U268" i="8"/>
  <c r="W268" i="8"/>
  <c r="AA268" i="8"/>
  <c r="AC268" i="8"/>
  <c r="AG268" i="8"/>
  <c r="G270" i="8"/>
  <c r="F270" i="8" s="1"/>
  <c r="I270" i="8"/>
  <c r="I274" i="8"/>
  <c r="Q275" i="8"/>
  <c r="W275" i="8"/>
  <c r="AC275" i="8"/>
  <c r="G277" i="8"/>
  <c r="F277" i="8" s="1"/>
  <c r="I277" i="8"/>
  <c r="N287" i="8"/>
  <c r="T287" i="8"/>
  <c r="Z287" i="8"/>
  <c r="AF287" i="8"/>
  <c r="H117" i="8"/>
  <c r="H130" i="8"/>
  <c r="H202" i="8"/>
  <c r="H245" i="8"/>
  <c r="I271" i="8"/>
  <c r="H62" i="8"/>
  <c r="F147" i="8"/>
  <c r="G249" i="8"/>
  <c r="F249" i="8" s="1"/>
  <c r="Q51" i="10"/>
  <c r="Q25" i="10" s="1"/>
  <c r="F183" i="8"/>
  <c r="F255" i="8"/>
  <c r="M28" i="8"/>
  <c r="O28" i="8"/>
  <c r="Q28" i="8"/>
  <c r="S28" i="8"/>
  <c r="U28" i="8"/>
  <c r="W28" i="8"/>
  <c r="Y28" i="8"/>
  <c r="AA28" i="8"/>
  <c r="AC28" i="8"/>
  <c r="AE28" i="8"/>
  <c r="AG28" i="8"/>
  <c r="N33" i="8"/>
  <c r="O38" i="8"/>
  <c r="R38" i="8"/>
  <c r="U38" i="8"/>
  <c r="X38" i="8"/>
  <c r="AA38" i="8"/>
  <c r="AD38" i="8"/>
  <c r="AG38" i="8"/>
  <c r="M26" i="8"/>
  <c r="O26" i="8"/>
  <c r="Q26" i="8"/>
  <c r="S26" i="8"/>
  <c r="U26" i="8"/>
  <c r="W26" i="8"/>
  <c r="G100" i="8"/>
  <c r="F100" i="8" s="1"/>
  <c r="I100" i="8"/>
  <c r="N103" i="8"/>
  <c r="R103" i="8"/>
  <c r="T103" i="8"/>
  <c r="X103" i="8"/>
  <c r="Z103" i="8"/>
  <c r="AD103" i="8"/>
  <c r="AF103" i="8"/>
  <c r="H105" i="8"/>
  <c r="O107" i="8"/>
  <c r="O102" i="8" s="1"/>
  <c r="U107" i="8"/>
  <c r="U102" i="8" s="1"/>
  <c r="AA107" i="8"/>
  <c r="AA102" i="8" s="1"/>
  <c r="AG107" i="8"/>
  <c r="AG102" i="8" s="1"/>
  <c r="G117" i="8"/>
  <c r="F117" i="8" s="1"/>
  <c r="I117" i="8"/>
  <c r="N118" i="8"/>
  <c r="N114" i="8" s="1"/>
  <c r="P118" i="8"/>
  <c r="P114" i="8" s="1"/>
  <c r="R118" i="8"/>
  <c r="R114" i="8" s="1"/>
  <c r="T118" i="8"/>
  <c r="T114" i="8" s="1"/>
  <c r="V118" i="8"/>
  <c r="V114" i="8" s="1"/>
  <c r="X118" i="8"/>
  <c r="X114" i="8" s="1"/>
  <c r="Z118" i="8"/>
  <c r="Z114" i="8" s="1"/>
  <c r="AB118" i="8"/>
  <c r="AB114" i="8" s="1"/>
  <c r="AD118" i="8"/>
  <c r="AD114" i="8" s="1"/>
  <c r="AF118" i="8"/>
  <c r="AF114" i="8" s="1"/>
  <c r="H120" i="8"/>
  <c r="G125" i="8"/>
  <c r="F125" i="8" s="1"/>
  <c r="N131" i="8"/>
  <c r="R131" i="8"/>
  <c r="T131" i="8"/>
  <c r="X131" i="8"/>
  <c r="Z131" i="8"/>
  <c r="AD131" i="8"/>
  <c r="AF131" i="8"/>
  <c r="O139" i="8"/>
  <c r="U139" i="8"/>
  <c r="W139" i="8"/>
  <c r="AA139" i="8"/>
  <c r="AG139" i="8"/>
  <c r="O151" i="8"/>
  <c r="S151" i="8"/>
  <c r="W151" i="8"/>
  <c r="AA151" i="8"/>
  <c r="AE151" i="8"/>
  <c r="G153" i="8"/>
  <c r="F153" i="8" s="1"/>
  <c r="I153" i="8"/>
  <c r="M154" i="8"/>
  <c r="M150" i="8" s="1"/>
  <c r="O154" i="8"/>
  <c r="Q154" i="8"/>
  <c r="Q150" i="8" s="1"/>
  <c r="S154" i="8"/>
  <c r="U154" i="8"/>
  <c r="U150" i="8" s="1"/>
  <c r="W154" i="8"/>
  <c r="Y154" i="8"/>
  <c r="Y150" i="8" s="1"/>
  <c r="AA154" i="8"/>
  <c r="AC154" i="8"/>
  <c r="AC150" i="8" s="1"/>
  <c r="AE154" i="8"/>
  <c r="AG154" i="8"/>
  <c r="AG150" i="8" s="1"/>
  <c r="G156" i="8"/>
  <c r="F156" i="8" s="1"/>
  <c r="I156" i="8"/>
  <c r="H165" i="8"/>
  <c r="O174" i="8"/>
  <c r="O158" i="8" s="1"/>
  <c r="H217" i="8"/>
  <c r="I281" i="8"/>
  <c r="G233" i="8"/>
  <c r="F233" i="8" s="1"/>
  <c r="G62" i="8"/>
  <c r="G169" i="8"/>
  <c r="F169" i="8" s="1"/>
  <c r="I169" i="8"/>
  <c r="G170" i="8"/>
  <c r="F170" i="8" s="1"/>
  <c r="I170" i="8"/>
  <c r="K44" i="8"/>
  <c r="M44" i="8"/>
  <c r="O44" i="8"/>
  <c r="Q44" i="8"/>
  <c r="S44" i="8"/>
  <c r="U44" i="8"/>
  <c r="W44" i="8"/>
  <c r="Y44" i="8"/>
  <c r="AA44" i="8"/>
  <c r="AC44" i="8"/>
  <c r="AE44" i="8"/>
  <c r="AG44" i="8"/>
  <c r="J72" i="8"/>
  <c r="L72" i="8"/>
  <c r="N72" i="8"/>
  <c r="P72" i="8"/>
  <c r="P36" i="8" s="1"/>
  <c r="R72" i="8"/>
  <c r="T72" i="8"/>
  <c r="V72" i="8"/>
  <c r="V36" i="8" s="1"/>
  <c r="X72" i="8"/>
  <c r="Z72" i="8"/>
  <c r="AB72" i="8"/>
  <c r="AB36" i="8" s="1"/>
  <c r="AD72" i="8"/>
  <c r="H126" i="8"/>
  <c r="H135" i="8"/>
  <c r="G136" i="8"/>
  <c r="F136" i="8" s="1"/>
  <c r="I136" i="8"/>
  <c r="H137" i="8"/>
  <c r="J44" i="8"/>
  <c r="L44" i="8"/>
  <c r="N44" i="8"/>
  <c r="P44" i="8"/>
  <c r="R44" i="8"/>
  <c r="T44" i="8"/>
  <c r="V44" i="8"/>
  <c r="X44" i="8"/>
  <c r="Z44" i="8"/>
  <c r="AB44" i="8"/>
  <c r="AD44" i="8"/>
  <c r="K72" i="8"/>
  <c r="M72" i="8"/>
  <c r="M36" i="8" s="1"/>
  <c r="O72" i="8"/>
  <c r="Q72" i="8"/>
  <c r="S72" i="8"/>
  <c r="S36" i="8" s="1"/>
  <c r="U72" i="8"/>
  <c r="W72" i="8"/>
  <c r="Y72" i="8"/>
  <c r="Y36" i="8" s="1"/>
  <c r="AA72" i="8"/>
  <c r="AC72" i="8"/>
  <c r="AE72" i="8"/>
  <c r="AE36" i="8" s="1"/>
  <c r="AG72" i="8"/>
  <c r="R143" i="8"/>
  <c r="T143" i="8"/>
  <c r="X143" i="8"/>
  <c r="Z143" i="8"/>
  <c r="AD143" i="8"/>
  <c r="AF143" i="8"/>
  <c r="G145" i="8"/>
  <c r="F145" i="8" s="1"/>
  <c r="I145" i="8"/>
  <c r="G212" i="8"/>
  <c r="F212" i="8" s="1"/>
  <c r="O239" i="8"/>
  <c r="Q239" i="8"/>
  <c r="U239" i="8"/>
  <c r="W239" i="8"/>
  <c r="AA239" i="8"/>
  <c r="AC239" i="8"/>
  <c r="AG239" i="8"/>
  <c r="G241" i="8"/>
  <c r="F241" i="8" s="1"/>
  <c r="I241" i="8"/>
  <c r="H242" i="8"/>
  <c r="R251" i="8"/>
  <c r="X251" i="8"/>
  <c r="AD251" i="8"/>
  <c r="H253" i="8"/>
  <c r="O275" i="8"/>
  <c r="O267" i="8" s="1"/>
  <c r="O266" i="8" s="1"/>
  <c r="U275" i="8"/>
  <c r="U267" i="8" s="1"/>
  <c r="U266" i="8" s="1"/>
  <c r="AA275" i="8"/>
  <c r="AA267" i="8" s="1"/>
  <c r="AA266" i="8" s="1"/>
  <c r="AG275" i="8"/>
  <c r="AG267" i="8" s="1"/>
  <c r="N283" i="8"/>
  <c r="N282" i="8" s="1"/>
  <c r="T283" i="8"/>
  <c r="T282" i="8" s="1"/>
  <c r="Z283" i="8"/>
  <c r="Z282" i="8" s="1"/>
  <c r="R62" i="10" s="1"/>
  <c r="AF283" i="8"/>
  <c r="AF282" i="8" s="1"/>
  <c r="T62" i="10" s="1"/>
  <c r="O248" i="8"/>
  <c r="O247" i="8" s="1"/>
  <c r="O246" i="8" s="1"/>
  <c r="U248" i="8"/>
  <c r="U247" i="8" s="1"/>
  <c r="U246" i="8" s="1"/>
  <c r="AA248" i="8"/>
  <c r="AA247" i="8" s="1"/>
  <c r="AA246" i="8" s="1"/>
  <c r="AG248" i="8"/>
  <c r="AG247" i="8" s="1"/>
  <c r="AG246" i="8" s="1"/>
  <c r="L249" i="8"/>
  <c r="R249" i="8"/>
  <c r="X249" i="8"/>
  <c r="AD249" i="8"/>
  <c r="G244" i="8"/>
  <c r="F244" i="8" s="1"/>
  <c r="I244" i="8"/>
  <c r="G245" i="8"/>
  <c r="F245" i="8" s="1"/>
  <c r="N247" i="8"/>
  <c r="R247" i="8"/>
  <c r="R246" i="8" s="1"/>
  <c r="T247" i="8"/>
  <c r="X247" i="8"/>
  <c r="X246" i="8" s="1"/>
  <c r="X230" i="8" s="1"/>
  <c r="Z247" i="8"/>
  <c r="AD247" i="8"/>
  <c r="AD246" i="8" s="1"/>
  <c r="AF247" i="8"/>
  <c r="G252" i="8"/>
  <c r="F252" i="8" s="1"/>
  <c r="N251" i="8"/>
  <c r="T251" i="8"/>
  <c r="Z251" i="8"/>
  <c r="AF251" i="8"/>
  <c r="I253" i="8"/>
  <c r="N259" i="8"/>
  <c r="N258" i="8" s="1"/>
  <c r="P259" i="8"/>
  <c r="P258" i="8" s="1"/>
  <c r="R259" i="8"/>
  <c r="R258" i="8" s="1"/>
  <c r="T259" i="8"/>
  <c r="T258" i="8" s="1"/>
  <c r="V259" i="8"/>
  <c r="V258" i="8" s="1"/>
  <c r="X259" i="8"/>
  <c r="X258" i="8" s="1"/>
  <c r="Z259" i="8"/>
  <c r="Z258" i="8" s="1"/>
  <c r="AB259" i="8"/>
  <c r="AB258" i="8" s="1"/>
  <c r="AD259" i="8"/>
  <c r="AD258" i="8" s="1"/>
  <c r="AF259" i="8"/>
  <c r="AF258" i="8" s="1"/>
  <c r="G269" i="8"/>
  <c r="F269" i="8" s="1"/>
  <c r="N268" i="8"/>
  <c r="N267" i="8" s="1"/>
  <c r="N266" i="8" s="1"/>
  <c r="R268" i="8"/>
  <c r="R267" i="8" s="1"/>
  <c r="T268" i="8"/>
  <c r="T267" i="8" s="1"/>
  <c r="T266" i="8" s="1"/>
  <c r="X268" i="8"/>
  <c r="X267" i="8" s="1"/>
  <c r="Z268" i="8"/>
  <c r="Z267" i="8" s="1"/>
  <c r="AD268" i="8"/>
  <c r="AD267" i="8" s="1"/>
  <c r="AF268" i="8"/>
  <c r="AF267" i="8" s="1"/>
  <c r="H270" i="8"/>
  <c r="H273" i="8"/>
  <c r="H274" i="8"/>
  <c r="H277" i="8"/>
  <c r="H278" i="8"/>
  <c r="H280" i="8"/>
  <c r="G284" i="8"/>
  <c r="F284" i="8" s="1"/>
  <c r="R283" i="8"/>
  <c r="X283" i="8"/>
  <c r="AD283" i="8"/>
  <c r="I285" i="8"/>
  <c r="R287" i="8"/>
  <c r="X287" i="8"/>
  <c r="X36" i="8" s="1"/>
  <c r="AD287" i="8"/>
  <c r="I289" i="8"/>
  <c r="U175" i="8"/>
  <c r="U174" i="8" s="1"/>
  <c r="U158" i="8" s="1"/>
  <c r="AG175" i="8"/>
  <c r="AG174" i="8" s="1"/>
  <c r="H192" i="8"/>
  <c r="H244" i="8"/>
  <c r="I245" i="8"/>
  <c r="H249" i="8"/>
  <c r="H180" i="8"/>
  <c r="G181" i="8"/>
  <c r="F181" i="8" s="1"/>
  <c r="I181" i="8"/>
  <c r="P141" i="8"/>
  <c r="P33" i="8" s="1"/>
  <c r="R141" i="8"/>
  <c r="I141" i="8" s="1"/>
  <c r="T141" i="8"/>
  <c r="T33" i="8" s="1"/>
  <c r="V141" i="8"/>
  <c r="V33" i="8" s="1"/>
  <c r="X141" i="8"/>
  <c r="X33" i="8" s="1"/>
  <c r="Z141" i="8"/>
  <c r="Z33" i="8" s="1"/>
  <c r="AB141" i="8"/>
  <c r="AB33" i="8" s="1"/>
  <c r="AD141" i="8"/>
  <c r="AD33" i="8" s="1"/>
  <c r="AF141" i="8"/>
  <c r="AF33" i="8" s="1"/>
  <c r="G132" i="8"/>
  <c r="F132" i="8" s="1"/>
  <c r="G133" i="8"/>
  <c r="F133" i="8" s="1"/>
  <c r="I133" i="8"/>
  <c r="I135" i="8"/>
  <c r="H136" i="8"/>
  <c r="G137" i="8"/>
  <c r="F137" i="8" s="1"/>
  <c r="I137" i="8"/>
  <c r="G140" i="8"/>
  <c r="F140" i="8" s="1"/>
  <c r="N139" i="8"/>
  <c r="N138" i="8" s="1"/>
  <c r="R139" i="8"/>
  <c r="R138" i="8" s="1"/>
  <c r="AD139" i="8"/>
  <c r="AD138" i="8" s="1"/>
  <c r="O143" i="8"/>
  <c r="O138" i="8" s="1"/>
  <c r="Q143" i="8"/>
  <c r="Q138" i="8" s="1"/>
  <c r="M187" i="8"/>
  <c r="O187" i="8"/>
  <c r="Q187" i="8"/>
  <c r="S187" i="8"/>
  <c r="U187" i="8"/>
  <c r="W187" i="8"/>
  <c r="Y187" i="8"/>
  <c r="AA187" i="8"/>
  <c r="AC187" i="8"/>
  <c r="AE187" i="8"/>
  <c r="AG187" i="8"/>
  <c r="G189" i="8"/>
  <c r="F189" i="8" s="1"/>
  <c r="I189" i="8"/>
  <c r="M190" i="8"/>
  <c r="O190" i="8"/>
  <c r="Q190" i="8"/>
  <c r="S190" i="8"/>
  <c r="U190" i="8"/>
  <c r="W190" i="8"/>
  <c r="Y190" i="8"/>
  <c r="AA190" i="8"/>
  <c r="AC190" i="8"/>
  <c r="AE190" i="8"/>
  <c r="AG190" i="8"/>
  <c r="G192" i="8"/>
  <c r="F192" i="8" s="1"/>
  <c r="I192" i="8"/>
  <c r="O196" i="8"/>
  <c r="O195" i="8" s="1"/>
  <c r="Q196" i="8"/>
  <c r="Q195" i="8" s="1"/>
  <c r="U196" i="8"/>
  <c r="U195" i="8" s="1"/>
  <c r="W196" i="8"/>
  <c r="W195" i="8" s="1"/>
  <c r="AA196" i="8"/>
  <c r="AA195" i="8" s="1"/>
  <c r="AC196" i="8"/>
  <c r="AC195" i="8" s="1"/>
  <c r="AG196" i="8"/>
  <c r="AG195" i="8" s="1"/>
  <c r="H281" i="8"/>
  <c r="H285" i="8"/>
  <c r="G248" i="8"/>
  <c r="F248" i="8" s="1"/>
  <c r="L225" i="8"/>
  <c r="I225" i="8" s="1"/>
  <c r="P225" i="8"/>
  <c r="P9" i="8" s="1"/>
  <c r="T225" i="8"/>
  <c r="T9" i="8" s="1"/>
  <c r="X225" i="8"/>
  <c r="X9" i="8" s="1"/>
  <c r="AB225" i="8"/>
  <c r="AB9" i="8" s="1"/>
  <c r="AF225" i="8"/>
  <c r="AF9" i="8" s="1"/>
  <c r="O215" i="8"/>
  <c r="Q215" i="8"/>
  <c r="U215" i="8"/>
  <c r="W215" i="8"/>
  <c r="AA215" i="8"/>
  <c r="AC215" i="8"/>
  <c r="AG215" i="8"/>
  <c r="N223" i="8"/>
  <c r="N222" i="8" s="1"/>
  <c r="P223" i="8"/>
  <c r="P222" i="8" s="1"/>
  <c r="R223" i="8"/>
  <c r="R222" i="8" s="1"/>
  <c r="T223" i="8"/>
  <c r="T222" i="8" s="1"/>
  <c r="V223" i="8"/>
  <c r="V222" i="8" s="1"/>
  <c r="X223" i="8"/>
  <c r="X222" i="8" s="1"/>
  <c r="Z223" i="8"/>
  <c r="Z222" i="8" s="1"/>
  <c r="AB223" i="8"/>
  <c r="AB222" i="8" s="1"/>
  <c r="AD223" i="8"/>
  <c r="AD222" i="8" s="1"/>
  <c r="AF223" i="8"/>
  <c r="AF222" i="8" s="1"/>
  <c r="G228" i="8"/>
  <c r="F228" i="8" s="1"/>
  <c r="I228" i="8"/>
  <c r="H235" i="8"/>
  <c r="H237" i="8"/>
  <c r="H238" i="8"/>
  <c r="G240" i="8"/>
  <c r="F240" i="8" s="1"/>
  <c r="I175" i="8"/>
  <c r="G172" i="8"/>
  <c r="F172" i="8" s="1"/>
  <c r="H173" i="8"/>
  <c r="H91" i="8"/>
  <c r="H101" i="8"/>
  <c r="G104" i="8"/>
  <c r="F104" i="8" s="1"/>
  <c r="N102" i="8"/>
  <c r="R102" i="8"/>
  <c r="T102" i="8"/>
  <c r="X102" i="8"/>
  <c r="Z102" i="8"/>
  <c r="R35" i="10" s="1"/>
  <c r="AD102" i="8"/>
  <c r="AF102" i="8"/>
  <c r="T35" i="10" s="1"/>
  <c r="G105" i="8"/>
  <c r="F105" i="8" s="1"/>
  <c r="I105" i="8"/>
  <c r="I106" i="8"/>
  <c r="R174" i="8"/>
  <c r="X174" i="8"/>
  <c r="AD174" i="8"/>
  <c r="G242" i="8"/>
  <c r="F242" i="8" s="1"/>
  <c r="I242" i="8"/>
  <c r="G177" i="8"/>
  <c r="F177" i="8" s="1"/>
  <c r="H241" i="8"/>
  <c r="H172" i="8"/>
  <c r="H176" i="8"/>
  <c r="F84" i="8"/>
  <c r="Q175" i="8"/>
  <c r="Q174" i="8" s="1"/>
  <c r="Q158" i="8" s="1"/>
  <c r="W175" i="8"/>
  <c r="AC175" i="8"/>
  <c r="AC174" i="8" s="1"/>
  <c r="W174" i="8"/>
  <c r="Q45" i="10" s="1"/>
  <c r="G176" i="8"/>
  <c r="F176" i="8" s="1"/>
  <c r="I176" i="8"/>
  <c r="G217" i="8"/>
  <c r="F217" i="8" s="1"/>
  <c r="I217" i="8"/>
  <c r="G225" i="8"/>
  <c r="H228" i="8"/>
  <c r="N233" i="8"/>
  <c r="N232" i="8" s="1"/>
  <c r="N231" i="8" s="1"/>
  <c r="T233" i="8"/>
  <c r="T232" i="8" s="1"/>
  <c r="T231" i="8" s="1"/>
  <c r="Z233" i="8"/>
  <c r="Z232" i="8" s="1"/>
  <c r="Z231" i="8" s="1"/>
  <c r="AF233" i="8"/>
  <c r="AF232" i="8" s="1"/>
  <c r="AF231" i="8" s="1"/>
  <c r="T55" i="10" s="1"/>
  <c r="I146" i="8"/>
  <c r="K234" i="8"/>
  <c r="K232" i="8" s="1"/>
  <c r="Q234" i="8"/>
  <c r="Q18" i="8" s="1"/>
  <c r="W234" i="8"/>
  <c r="W18" i="8" s="1"/>
  <c r="AC234" i="8"/>
  <c r="AC18" i="8" s="1"/>
  <c r="O232" i="8"/>
  <c r="O231" i="8" s="1"/>
  <c r="O230" i="8" s="1"/>
  <c r="Q232" i="8"/>
  <c r="Q231" i="8" s="1"/>
  <c r="Q230" i="8" s="1"/>
  <c r="U232" i="8"/>
  <c r="U231" i="8" s="1"/>
  <c r="U230" i="8" s="1"/>
  <c r="AA232" i="8"/>
  <c r="AA231" i="8" s="1"/>
  <c r="AA230" i="8" s="1"/>
  <c r="AC232" i="8"/>
  <c r="AC231" i="8" s="1"/>
  <c r="AG232" i="8"/>
  <c r="AG231" i="8" s="1"/>
  <c r="AG230" i="8" s="1"/>
  <c r="G234" i="8"/>
  <c r="F234" i="8" s="1"/>
  <c r="I234" i="8"/>
  <c r="G235" i="8"/>
  <c r="F235" i="8" s="1"/>
  <c r="I235" i="8"/>
  <c r="G237" i="8"/>
  <c r="F237" i="8" s="1"/>
  <c r="I237" i="8"/>
  <c r="G238" i="8"/>
  <c r="F238" i="8" s="1"/>
  <c r="I238" i="8"/>
  <c r="H169" i="8"/>
  <c r="H170" i="8"/>
  <c r="G173" i="8"/>
  <c r="F173" i="8" s="1"/>
  <c r="I173" i="8"/>
  <c r="K175" i="8"/>
  <c r="H175" i="8" s="1"/>
  <c r="G253" i="8"/>
  <c r="F253" i="8" s="1"/>
  <c r="G89" i="8"/>
  <c r="F89" i="8" s="1"/>
  <c r="H93" i="8"/>
  <c r="G96" i="8"/>
  <c r="F96" i="8" s="1"/>
  <c r="N95" i="8"/>
  <c r="N87" i="8" s="1"/>
  <c r="N86" i="8" s="1"/>
  <c r="R95" i="8"/>
  <c r="R87" i="8" s="1"/>
  <c r="T95" i="8"/>
  <c r="T87" i="8" s="1"/>
  <c r="T86" i="8" s="1"/>
  <c r="X95" i="8"/>
  <c r="X87" i="8" s="1"/>
  <c r="Z95" i="8"/>
  <c r="Z87" i="8" s="1"/>
  <c r="AD95" i="8"/>
  <c r="AD87" i="8" s="1"/>
  <c r="AF95" i="8"/>
  <c r="AF87" i="8" s="1"/>
  <c r="H99" i="8"/>
  <c r="J152" i="8"/>
  <c r="J151" i="8" s="1"/>
  <c r="L152" i="8"/>
  <c r="N152" i="8"/>
  <c r="N151" i="8" s="1"/>
  <c r="N150" i="8" s="1"/>
  <c r="P152" i="8"/>
  <c r="P151" i="8" s="1"/>
  <c r="P150" i="8" s="1"/>
  <c r="R152" i="8"/>
  <c r="R151" i="8" s="1"/>
  <c r="R150" i="8" s="1"/>
  <c r="T152" i="8"/>
  <c r="T151" i="8" s="1"/>
  <c r="T150" i="8" s="1"/>
  <c r="V152" i="8"/>
  <c r="V151" i="8" s="1"/>
  <c r="V150" i="8" s="1"/>
  <c r="X152" i="8"/>
  <c r="X151" i="8" s="1"/>
  <c r="X150" i="8" s="1"/>
  <c r="Z152" i="8"/>
  <c r="Z151" i="8" s="1"/>
  <c r="Z150" i="8" s="1"/>
  <c r="AB152" i="8"/>
  <c r="AB151" i="8" s="1"/>
  <c r="AB150" i="8" s="1"/>
  <c r="AD152" i="8"/>
  <c r="AD151" i="8" s="1"/>
  <c r="AD150" i="8" s="1"/>
  <c r="AF152" i="8"/>
  <c r="AF151" i="8" s="1"/>
  <c r="AF150" i="8" s="1"/>
  <c r="G127" i="8"/>
  <c r="F127" i="8" s="1"/>
  <c r="I127" i="8"/>
  <c r="I128" i="8"/>
  <c r="G130" i="8"/>
  <c r="F130" i="8" s="1"/>
  <c r="I130" i="8"/>
  <c r="G144" i="8"/>
  <c r="F144" i="8" s="1"/>
  <c r="L162" i="8"/>
  <c r="I162" i="8" s="1"/>
  <c r="K163" i="8"/>
  <c r="H163" i="8" s="1"/>
  <c r="L164" i="8"/>
  <c r="I164" i="8" s="1"/>
  <c r="K166" i="8"/>
  <c r="H166" i="8" s="1"/>
  <c r="U143" i="8"/>
  <c r="U138" i="8" s="1"/>
  <c r="W143" i="8"/>
  <c r="W138" i="8" s="1"/>
  <c r="Q40" i="10" s="1"/>
  <c r="AA143" i="8"/>
  <c r="AA138" i="8" s="1"/>
  <c r="AC143" i="8"/>
  <c r="AC138" i="8" s="1"/>
  <c r="S40" i="10" s="1"/>
  <c r="AG143" i="8"/>
  <c r="AG138" i="8" s="1"/>
  <c r="H145" i="8"/>
  <c r="H146" i="8"/>
  <c r="F146" i="8" s="1"/>
  <c r="H153" i="8"/>
  <c r="H156" i="8"/>
  <c r="G161" i="8"/>
  <c r="F161" i="8" s="1"/>
  <c r="N160" i="8"/>
  <c r="N159" i="8" s="1"/>
  <c r="N158" i="8" s="1"/>
  <c r="R160" i="8"/>
  <c r="R159" i="8" s="1"/>
  <c r="R158" i="8" s="1"/>
  <c r="T160" i="8"/>
  <c r="T159" i="8" s="1"/>
  <c r="T158" i="8" s="1"/>
  <c r="X160" i="8"/>
  <c r="X159" i="8" s="1"/>
  <c r="Z160" i="8"/>
  <c r="Z159" i="8" s="1"/>
  <c r="Z158" i="8" s="1"/>
  <c r="R43" i="10" s="1"/>
  <c r="AD160" i="8"/>
  <c r="AD159" i="8" s="1"/>
  <c r="AD158" i="8" s="1"/>
  <c r="J168" i="8"/>
  <c r="G168" i="8" s="1"/>
  <c r="F168" i="8" s="1"/>
  <c r="L168" i="8"/>
  <c r="AA160" i="8"/>
  <c r="AA159" i="8" s="1"/>
  <c r="AA158" i="8" s="1"/>
  <c r="AC160" i="8"/>
  <c r="AC159" i="8" s="1"/>
  <c r="AG160" i="8"/>
  <c r="AG159" i="8" s="1"/>
  <c r="H162" i="8"/>
  <c r="G163" i="8"/>
  <c r="F163" i="8" s="1"/>
  <c r="I163" i="8"/>
  <c r="H164" i="8"/>
  <c r="G166" i="8"/>
  <c r="F166" i="8" s="1"/>
  <c r="I166" i="8"/>
  <c r="H208" i="8"/>
  <c r="H209" i="8"/>
  <c r="H261" i="8"/>
  <c r="G162" i="8"/>
  <c r="F162" i="8" s="1"/>
  <c r="I172" i="8"/>
  <c r="H106" i="8"/>
  <c r="H133" i="8"/>
  <c r="G165" i="8"/>
  <c r="F165" i="8" s="1"/>
  <c r="I165" i="8"/>
  <c r="G134" i="8"/>
  <c r="F134" i="8" s="1"/>
  <c r="I134" i="8"/>
  <c r="G197" i="8"/>
  <c r="F197" i="8" s="1"/>
  <c r="N196" i="8"/>
  <c r="R196" i="8"/>
  <c r="T196" i="8"/>
  <c r="X196" i="8"/>
  <c r="Z196" i="8"/>
  <c r="AD196" i="8"/>
  <c r="AF196" i="8"/>
  <c r="G198" i="8"/>
  <c r="F198" i="8" s="1"/>
  <c r="I198" i="8"/>
  <c r="H199" i="8"/>
  <c r="H201" i="8"/>
  <c r="G202" i="8"/>
  <c r="F202" i="8" s="1"/>
  <c r="I202" i="8"/>
  <c r="G204" i="8"/>
  <c r="F204" i="8" s="1"/>
  <c r="N203" i="8"/>
  <c r="R203" i="8"/>
  <c r="T203" i="8"/>
  <c r="X203" i="8"/>
  <c r="Z203" i="8"/>
  <c r="AD203" i="8"/>
  <c r="AF203" i="8"/>
  <c r="H205" i="8"/>
  <c r="H206" i="8"/>
  <c r="G208" i="8"/>
  <c r="F208" i="8" s="1"/>
  <c r="I208" i="8"/>
  <c r="G209" i="8"/>
  <c r="F209" i="8" s="1"/>
  <c r="I209" i="8"/>
  <c r="O211" i="8"/>
  <c r="Q211" i="8"/>
  <c r="Q210" i="8" s="1"/>
  <c r="Q194" i="8" s="1"/>
  <c r="U211" i="8"/>
  <c r="W211" i="8"/>
  <c r="W210" i="8" s="1"/>
  <c r="Q50" i="10" s="1"/>
  <c r="AA211" i="8"/>
  <c r="AC211" i="8"/>
  <c r="AC210" i="8" s="1"/>
  <c r="S50" i="10" s="1"/>
  <c r="AG211" i="8"/>
  <c r="G213" i="8"/>
  <c r="F213" i="8" s="1"/>
  <c r="I213" i="8"/>
  <c r="G216" i="8"/>
  <c r="F216" i="8" s="1"/>
  <c r="K43" i="8"/>
  <c r="H44" i="8"/>
  <c r="M43" i="8"/>
  <c r="M8" i="8"/>
  <c r="O43" i="8"/>
  <c r="O8" i="8"/>
  <c r="Q43" i="8"/>
  <c r="Q8" i="8"/>
  <c r="S43" i="8"/>
  <c r="S8" i="8"/>
  <c r="U43" i="8"/>
  <c r="U8" i="8"/>
  <c r="W43" i="8"/>
  <c r="W8" i="8"/>
  <c r="Y43" i="8"/>
  <c r="Y8" i="8"/>
  <c r="AA43" i="8"/>
  <c r="AA8" i="8"/>
  <c r="AC43" i="8"/>
  <c r="AC8" i="8"/>
  <c r="AE43" i="8"/>
  <c r="AE8" i="8"/>
  <c r="AG43" i="8"/>
  <c r="AG8" i="8"/>
  <c r="K9" i="8"/>
  <c r="H45" i="8"/>
  <c r="K46" i="8"/>
  <c r="H47" i="8"/>
  <c r="M46" i="8"/>
  <c r="M11" i="8"/>
  <c r="O46" i="8"/>
  <c r="O11" i="8"/>
  <c r="Q46" i="8"/>
  <c r="Q11" i="8"/>
  <c r="S46" i="8"/>
  <c r="S11" i="8"/>
  <c r="U46" i="8"/>
  <c r="U11" i="8"/>
  <c r="W46" i="8"/>
  <c r="W11" i="8"/>
  <c r="Y46" i="8"/>
  <c r="Y11" i="8"/>
  <c r="AA46" i="8"/>
  <c r="AA11" i="8"/>
  <c r="AC46" i="8"/>
  <c r="AC11" i="8"/>
  <c r="AE46" i="8"/>
  <c r="AE11" i="8"/>
  <c r="AG46" i="8"/>
  <c r="AG11" i="8"/>
  <c r="K12" i="8"/>
  <c r="H12" i="8" s="1"/>
  <c r="H48" i="8"/>
  <c r="G53" i="8"/>
  <c r="F53" i="8" s="1"/>
  <c r="J17" i="8"/>
  <c r="I53" i="8"/>
  <c r="L52" i="8"/>
  <c r="N52" i="8"/>
  <c r="N17" i="8"/>
  <c r="R52" i="8"/>
  <c r="R17" i="8"/>
  <c r="T52" i="8"/>
  <c r="T17" i="8"/>
  <c r="X52" i="8"/>
  <c r="X17" i="8"/>
  <c r="Z52" i="8"/>
  <c r="Z17" i="8"/>
  <c r="AD52" i="8"/>
  <c r="AD17" i="8"/>
  <c r="AF52" i="8"/>
  <c r="AF17" i="8"/>
  <c r="H54" i="8"/>
  <c r="K18" i="8"/>
  <c r="G55" i="8"/>
  <c r="F55" i="8" s="1"/>
  <c r="J19" i="8"/>
  <c r="I55" i="8"/>
  <c r="L19" i="8"/>
  <c r="I19" i="8" s="1"/>
  <c r="I56" i="8"/>
  <c r="L20" i="8"/>
  <c r="I20" i="8" s="1"/>
  <c r="G57" i="8"/>
  <c r="F57" i="8" s="1"/>
  <c r="I57" i="8"/>
  <c r="K22" i="8"/>
  <c r="H22" i="8" s="1"/>
  <c r="H58" i="8"/>
  <c r="H60" i="8"/>
  <c r="K59" i="8"/>
  <c r="O59" i="8"/>
  <c r="O24" i="8"/>
  <c r="Q59" i="8"/>
  <c r="Q24" i="8"/>
  <c r="U59" i="8"/>
  <c r="U24" i="8"/>
  <c r="W59" i="8"/>
  <c r="W24" i="8"/>
  <c r="AA59" i="8"/>
  <c r="AA24" i="8"/>
  <c r="AC59" i="8"/>
  <c r="AC24" i="8"/>
  <c r="AG59" i="8"/>
  <c r="AG24" i="8"/>
  <c r="G61" i="8"/>
  <c r="F61" i="8" s="1"/>
  <c r="J25" i="8"/>
  <c r="I61" i="8"/>
  <c r="L25" i="8"/>
  <c r="I25" i="8" s="1"/>
  <c r="H63" i="8"/>
  <c r="K27" i="8"/>
  <c r="H27" i="8" s="1"/>
  <c r="F27" i="8" s="1"/>
  <c r="H64" i="8"/>
  <c r="K28" i="8"/>
  <c r="H28" i="8" s="1"/>
  <c r="F28" i="8" s="1"/>
  <c r="G65" i="8"/>
  <c r="F65" i="8" s="1"/>
  <c r="J29" i="8"/>
  <c r="I65" i="8"/>
  <c r="L29" i="8"/>
  <c r="I29" i="8" s="1"/>
  <c r="G68" i="8"/>
  <c r="F68" i="8" s="1"/>
  <c r="J32" i="8"/>
  <c r="I68" i="8"/>
  <c r="L67" i="8"/>
  <c r="N67" i="8"/>
  <c r="N32" i="8"/>
  <c r="R67" i="8"/>
  <c r="R32" i="8"/>
  <c r="T67" i="8"/>
  <c r="T32" i="8"/>
  <c r="X67" i="8"/>
  <c r="X32" i="8"/>
  <c r="Z67" i="8"/>
  <c r="Z32" i="8"/>
  <c r="AD67" i="8"/>
  <c r="AD32" i="8"/>
  <c r="AF67" i="8"/>
  <c r="AF32" i="8"/>
  <c r="H69" i="8"/>
  <c r="K33" i="8"/>
  <c r="H70" i="8"/>
  <c r="H72" i="8"/>
  <c r="K71" i="8"/>
  <c r="O71" i="8"/>
  <c r="O35" i="8" s="1"/>
  <c r="O36" i="8"/>
  <c r="Q71" i="8"/>
  <c r="Q35" i="8" s="1"/>
  <c r="Q36" i="8"/>
  <c r="U71" i="8"/>
  <c r="U35" i="8" s="1"/>
  <c r="U36" i="8"/>
  <c r="W71" i="8"/>
  <c r="W35" i="8" s="1"/>
  <c r="W36" i="8"/>
  <c r="AA71" i="8"/>
  <c r="AA35" i="8" s="1"/>
  <c r="AA36" i="8"/>
  <c r="AC71" i="8"/>
  <c r="AC35" i="8" s="1"/>
  <c r="AC36" i="8"/>
  <c r="AG71" i="8"/>
  <c r="AG35" i="8" s="1"/>
  <c r="AG36" i="8"/>
  <c r="H73" i="8"/>
  <c r="K37" i="8"/>
  <c r="F37" i="8"/>
  <c r="H74" i="8"/>
  <c r="F74" i="8" s="1"/>
  <c r="K38" i="8"/>
  <c r="H79" i="8"/>
  <c r="H78" i="8" s="1"/>
  <c r="J79" i="8"/>
  <c r="J78" i="8" s="1"/>
  <c r="L79" i="8"/>
  <c r="L78" i="8" s="1"/>
  <c r="N79" i="8"/>
  <c r="N78" i="8" s="1"/>
  <c r="P79" i="8"/>
  <c r="P78" i="8" s="1"/>
  <c r="R79" i="8"/>
  <c r="R78" i="8" s="1"/>
  <c r="T79" i="8"/>
  <c r="T78" i="8" s="1"/>
  <c r="V79" i="8"/>
  <c r="V78" i="8" s="1"/>
  <c r="X79" i="8"/>
  <c r="X78" i="8" s="1"/>
  <c r="Z79" i="8"/>
  <c r="Z78" i="8" s="1"/>
  <c r="AB79" i="8"/>
  <c r="AB78" i="8" s="1"/>
  <c r="AD79" i="8"/>
  <c r="AD78" i="8" s="1"/>
  <c r="AF79" i="8"/>
  <c r="AF78" i="8" s="1"/>
  <c r="F81" i="8"/>
  <c r="F83" i="8"/>
  <c r="G82" i="8"/>
  <c r="I82" i="8"/>
  <c r="K82" i="8"/>
  <c r="K78" i="8" s="1"/>
  <c r="M82" i="8"/>
  <c r="O82" i="8"/>
  <c r="O78" i="8" s="1"/>
  <c r="Q82" i="8"/>
  <c r="S82" i="8"/>
  <c r="S78" i="8" s="1"/>
  <c r="U82" i="8"/>
  <c r="W82" i="8"/>
  <c r="W78" i="8" s="1"/>
  <c r="Y82" i="8"/>
  <c r="AA82" i="8"/>
  <c r="AA78" i="8" s="1"/>
  <c r="AC82" i="8"/>
  <c r="AE82" i="8"/>
  <c r="AE78" i="8" s="1"/>
  <c r="AG82" i="8"/>
  <c r="H89" i="8"/>
  <c r="K88" i="8"/>
  <c r="O88" i="8"/>
  <c r="Q88" i="8"/>
  <c r="U88" i="8"/>
  <c r="W88" i="8"/>
  <c r="AA88" i="8"/>
  <c r="AC88" i="8"/>
  <c r="AG88" i="8"/>
  <c r="G90" i="8"/>
  <c r="F90" i="8" s="1"/>
  <c r="I90" i="8"/>
  <c r="G91" i="8"/>
  <c r="F91" i="8" s="1"/>
  <c r="I91" i="8"/>
  <c r="H92" i="8"/>
  <c r="G93" i="8"/>
  <c r="F93" i="8" s="1"/>
  <c r="I93" i="8"/>
  <c r="H94" i="8"/>
  <c r="H96" i="8"/>
  <c r="K95" i="8"/>
  <c r="O95" i="8"/>
  <c r="Q95" i="8"/>
  <c r="U95" i="8"/>
  <c r="W95" i="8"/>
  <c r="AA95" i="8"/>
  <c r="AC95" i="8"/>
  <c r="AG95" i="8"/>
  <c r="G97" i="8"/>
  <c r="F97" i="8" s="1"/>
  <c r="I97" i="8"/>
  <c r="H98" i="8"/>
  <c r="K26" i="8"/>
  <c r="H26" i="8" s="1"/>
  <c r="F26" i="8" s="1"/>
  <c r="I99" i="8"/>
  <c r="H100" i="8"/>
  <c r="G101" i="8"/>
  <c r="F101" i="8" s="1"/>
  <c r="I101" i="8"/>
  <c r="H104" i="8"/>
  <c r="K103" i="8"/>
  <c r="H108" i="8"/>
  <c r="K107" i="8"/>
  <c r="H107" i="8" s="1"/>
  <c r="F107" i="8" s="1"/>
  <c r="K142" i="8"/>
  <c r="H142" i="8" s="1"/>
  <c r="G44" i="8"/>
  <c r="J43" i="8"/>
  <c r="I44" i="8"/>
  <c r="L43" i="8"/>
  <c r="N43" i="8"/>
  <c r="N8" i="8"/>
  <c r="P43" i="8"/>
  <c r="P8" i="8"/>
  <c r="R43" i="8"/>
  <c r="R8" i="8"/>
  <c r="T43" i="8"/>
  <c r="T8" i="8"/>
  <c r="V43" i="8"/>
  <c r="V8" i="8"/>
  <c r="X43" i="8"/>
  <c r="X8" i="8"/>
  <c r="Z43" i="8"/>
  <c r="Z8" i="8"/>
  <c r="AB43" i="8"/>
  <c r="AB8" i="8"/>
  <c r="AD43" i="8"/>
  <c r="AD8" i="8"/>
  <c r="AF43" i="8"/>
  <c r="AF8" i="8"/>
  <c r="G45" i="8"/>
  <c r="F45" i="8" s="1"/>
  <c r="J9" i="8"/>
  <c r="I45" i="8"/>
  <c r="L9" i="8"/>
  <c r="I9" i="8" s="1"/>
  <c r="G47" i="8"/>
  <c r="J46" i="8"/>
  <c r="I47" i="8"/>
  <c r="L46" i="8"/>
  <c r="N46" i="8"/>
  <c r="N10" i="8" s="1"/>
  <c r="N11" i="8"/>
  <c r="P46" i="8"/>
  <c r="P10" i="8" s="1"/>
  <c r="P11" i="8"/>
  <c r="R46" i="8"/>
  <c r="R10" i="8" s="1"/>
  <c r="R11" i="8"/>
  <c r="T46" i="8"/>
  <c r="T10" i="8" s="1"/>
  <c r="T11" i="8"/>
  <c r="V46" i="8"/>
  <c r="V10" i="8" s="1"/>
  <c r="V11" i="8"/>
  <c r="X46" i="8"/>
  <c r="X10" i="8" s="1"/>
  <c r="X11" i="8"/>
  <c r="Z46" i="8"/>
  <c r="Z10" i="8" s="1"/>
  <c r="Z11" i="8"/>
  <c r="AB46" i="8"/>
  <c r="AB10" i="8" s="1"/>
  <c r="AB11" i="8"/>
  <c r="AD46" i="8"/>
  <c r="AD10" i="8" s="1"/>
  <c r="AD11" i="8"/>
  <c r="AF46" i="8"/>
  <c r="AF10" i="8" s="1"/>
  <c r="AF11" i="8"/>
  <c r="G48" i="8"/>
  <c r="F48" i="8" s="1"/>
  <c r="J12" i="8"/>
  <c r="G12" i="8" s="1"/>
  <c r="F12" i="8" s="1"/>
  <c r="I48" i="8"/>
  <c r="L12" i="8"/>
  <c r="I12" i="8" s="1"/>
  <c r="H53" i="8"/>
  <c r="K52" i="8"/>
  <c r="O17" i="8"/>
  <c r="O52" i="8"/>
  <c r="Q52" i="8"/>
  <c r="Q17" i="8"/>
  <c r="U17" i="8"/>
  <c r="U52" i="8"/>
  <c r="W52" i="8"/>
  <c r="W17" i="8"/>
  <c r="AA17" i="8"/>
  <c r="AA52" i="8"/>
  <c r="AC52" i="8"/>
  <c r="AC17" i="8"/>
  <c r="AG17" i="8"/>
  <c r="AG52" i="8"/>
  <c r="J18" i="8"/>
  <c r="G54" i="8"/>
  <c r="F54" i="8" s="1"/>
  <c r="I54" i="8"/>
  <c r="H55" i="8"/>
  <c r="K19" i="8"/>
  <c r="H19" i="8" s="1"/>
  <c r="F19" i="8" s="1"/>
  <c r="H56" i="8"/>
  <c r="H57" i="8"/>
  <c r="G58" i="8"/>
  <c r="F58" i="8" s="1"/>
  <c r="J22" i="8"/>
  <c r="I58" i="8"/>
  <c r="L22" i="8"/>
  <c r="I22" i="8" s="1"/>
  <c r="G60" i="8"/>
  <c r="F60" i="8" s="1"/>
  <c r="I60" i="8"/>
  <c r="L59" i="8"/>
  <c r="N59" i="8"/>
  <c r="N24" i="8"/>
  <c r="R24" i="8"/>
  <c r="R59" i="8"/>
  <c r="R23" i="8" s="1"/>
  <c r="T59" i="8"/>
  <c r="T24" i="8"/>
  <c r="X24" i="8"/>
  <c r="X59" i="8"/>
  <c r="X23" i="8" s="1"/>
  <c r="Z59" i="8"/>
  <c r="Z24" i="8"/>
  <c r="AD24" i="8"/>
  <c r="AD59" i="8"/>
  <c r="AD23" i="8" s="1"/>
  <c r="AF59" i="8"/>
  <c r="AF24" i="8"/>
  <c r="H61" i="8"/>
  <c r="K25" i="8"/>
  <c r="H25" i="8" s="1"/>
  <c r="F25" i="8" s="1"/>
  <c r="I63" i="8"/>
  <c r="L27" i="8"/>
  <c r="I27" i="8" s="1"/>
  <c r="G64" i="8"/>
  <c r="F64" i="8" s="1"/>
  <c r="J28" i="8"/>
  <c r="I64" i="8"/>
  <c r="L28" i="8"/>
  <c r="I28" i="8" s="1"/>
  <c r="H65" i="8"/>
  <c r="K29" i="8"/>
  <c r="H29" i="8" s="1"/>
  <c r="F29" i="8" s="1"/>
  <c r="H68" i="8"/>
  <c r="K67" i="8"/>
  <c r="O67" i="8"/>
  <c r="O32" i="8"/>
  <c r="Q67" i="8"/>
  <c r="Q32" i="8"/>
  <c r="U67" i="8"/>
  <c r="U32" i="8"/>
  <c r="W67" i="8"/>
  <c r="W32" i="8"/>
  <c r="AA67" i="8"/>
  <c r="AA32" i="8"/>
  <c r="AC67" i="8"/>
  <c r="AC32" i="8"/>
  <c r="AG67" i="8"/>
  <c r="AG32" i="8"/>
  <c r="G69" i="8"/>
  <c r="F69" i="8" s="1"/>
  <c r="J33" i="8"/>
  <c r="I69" i="8"/>
  <c r="L33" i="8"/>
  <c r="I70" i="8"/>
  <c r="G72" i="8"/>
  <c r="F72" i="8" s="1"/>
  <c r="J36" i="8"/>
  <c r="I72" i="8"/>
  <c r="L71" i="8"/>
  <c r="N71" i="8"/>
  <c r="N35" i="8" s="1"/>
  <c r="N36" i="8"/>
  <c r="R71" i="8"/>
  <c r="R35" i="8" s="1"/>
  <c r="R36" i="8"/>
  <c r="T71" i="8"/>
  <c r="T35" i="8" s="1"/>
  <c r="T36" i="8"/>
  <c r="X71" i="8"/>
  <c r="X35" i="8" s="1"/>
  <c r="Z71" i="8"/>
  <c r="Z35" i="8" s="1"/>
  <c r="Z36" i="8"/>
  <c r="AD71" i="8"/>
  <c r="AD35" i="8" s="1"/>
  <c r="AD36" i="8"/>
  <c r="AF71" i="8"/>
  <c r="AF35" i="8" s="1"/>
  <c r="AF36" i="8"/>
  <c r="G73" i="8"/>
  <c r="F73" i="8" s="1"/>
  <c r="J37" i="8"/>
  <c r="I73" i="8"/>
  <c r="L37" i="8"/>
  <c r="I74" i="8"/>
  <c r="L38" i="8"/>
  <c r="F80" i="8"/>
  <c r="G79" i="8"/>
  <c r="I78" i="8"/>
  <c r="M78" i="8"/>
  <c r="Q78" i="8"/>
  <c r="U78" i="8"/>
  <c r="Y78" i="8"/>
  <c r="AC78" i="8"/>
  <c r="AG78" i="8"/>
  <c r="I89" i="8"/>
  <c r="L88" i="8"/>
  <c r="I96" i="8"/>
  <c r="L95" i="8"/>
  <c r="I95" i="8" s="1"/>
  <c r="G98" i="8"/>
  <c r="F98" i="8" s="1"/>
  <c r="J26" i="8"/>
  <c r="I98" i="8"/>
  <c r="L26" i="8"/>
  <c r="I26" i="8" s="1"/>
  <c r="I104" i="8"/>
  <c r="L103" i="8"/>
  <c r="I108" i="8"/>
  <c r="L107" i="8"/>
  <c r="I107" i="8" s="1"/>
  <c r="H109" i="8"/>
  <c r="K115" i="8"/>
  <c r="H116" i="8"/>
  <c r="H115" i="8" s="1"/>
  <c r="G119" i="8"/>
  <c r="J118" i="8"/>
  <c r="I119" i="8"/>
  <c r="I118" i="8" s="1"/>
  <c r="L118" i="8"/>
  <c r="I125" i="8"/>
  <c r="I132" i="8"/>
  <c r="L131" i="8"/>
  <c r="I131" i="8" s="1"/>
  <c r="I140" i="8"/>
  <c r="H144" i="8"/>
  <c r="K143" i="8"/>
  <c r="H143" i="8" s="1"/>
  <c r="F143" i="8" s="1"/>
  <c r="G152" i="8"/>
  <c r="I152" i="8"/>
  <c r="I151" i="8" s="1"/>
  <c r="L151" i="8"/>
  <c r="K154" i="8"/>
  <c r="H155" i="8"/>
  <c r="L160" i="8"/>
  <c r="I161" i="8"/>
  <c r="R44" i="10"/>
  <c r="H168" i="8"/>
  <c r="K167" i="8"/>
  <c r="H167" i="8" s="1"/>
  <c r="F167" i="8" s="1"/>
  <c r="H182" i="8"/>
  <c r="F182" i="8" s="1"/>
  <c r="K179" i="8"/>
  <c r="G188" i="8"/>
  <c r="J187" i="8"/>
  <c r="I188" i="8"/>
  <c r="I187" i="8" s="1"/>
  <c r="L187" i="8"/>
  <c r="K190" i="8"/>
  <c r="H191" i="8"/>
  <c r="H190" i="8" s="1"/>
  <c r="I197" i="8"/>
  <c r="L196" i="8"/>
  <c r="I204" i="8"/>
  <c r="L203" i="8"/>
  <c r="I203" i="8" s="1"/>
  <c r="H212" i="8"/>
  <c r="K211" i="8"/>
  <c r="H216" i="8"/>
  <c r="K215" i="8"/>
  <c r="H215" i="8" s="1"/>
  <c r="F215" i="8" s="1"/>
  <c r="J223" i="8"/>
  <c r="G224" i="8"/>
  <c r="L223" i="8"/>
  <c r="I224" i="8"/>
  <c r="J226" i="8"/>
  <c r="G227" i="8"/>
  <c r="I227" i="8"/>
  <c r="I226" i="8" s="1"/>
  <c r="L226" i="8"/>
  <c r="I233" i="8"/>
  <c r="L232" i="8"/>
  <c r="R55" i="10"/>
  <c r="I240" i="8"/>
  <c r="L239" i="8"/>
  <c r="I239" i="8" s="1"/>
  <c r="I248" i="8"/>
  <c r="L247" i="8"/>
  <c r="H252" i="8"/>
  <c r="K251" i="8"/>
  <c r="H251" i="8" s="1"/>
  <c r="F251" i="8" s="1"/>
  <c r="K259" i="8"/>
  <c r="H260" i="8"/>
  <c r="H259" i="8" s="1"/>
  <c r="K262" i="8"/>
  <c r="K11" i="8" s="1"/>
  <c r="H11" i="8" s="1"/>
  <c r="H263" i="8"/>
  <c r="G264" i="8"/>
  <c r="F264" i="8" s="1"/>
  <c r="J13" i="8"/>
  <c r="I264" i="8"/>
  <c r="L13" i="8"/>
  <c r="I269" i="8"/>
  <c r="L268" i="8"/>
  <c r="L17" i="8" s="1"/>
  <c r="R61" i="10"/>
  <c r="Z266" i="8"/>
  <c r="R60" i="10" s="1"/>
  <c r="T61" i="10"/>
  <c r="AF266" i="8"/>
  <c r="T60" i="10" s="1"/>
  <c r="J271" i="8"/>
  <c r="K271" i="8"/>
  <c r="H271" i="8" s="1"/>
  <c r="I276" i="8"/>
  <c r="L275" i="8"/>
  <c r="I275" i="8" s="1"/>
  <c r="H284" i="8"/>
  <c r="K283" i="8"/>
  <c r="H288" i="8"/>
  <c r="K287" i="8"/>
  <c r="H287" i="8" s="1"/>
  <c r="F287" i="8" s="1"/>
  <c r="G289" i="8"/>
  <c r="F289" i="8" s="1"/>
  <c r="J38" i="8"/>
  <c r="I290" i="8"/>
  <c r="L39" i="8"/>
  <c r="G116" i="8"/>
  <c r="J115" i="8"/>
  <c r="I116" i="8"/>
  <c r="I115" i="8" s="1"/>
  <c r="I114" i="8" s="1"/>
  <c r="L115" i="8"/>
  <c r="K118" i="8"/>
  <c r="H119" i="8"/>
  <c r="H118" i="8" s="1"/>
  <c r="H125" i="8"/>
  <c r="H132" i="8"/>
  <c r="K131" i="8"/>
  <c r="H131" i="8" s="1"/>
  <c r="F131" i="8" s="1"/>
  <c r="H140" i="8"/>
  <c r="K139" i="8"/>
  <c r="I144" i="8"/>
  <c r="L143" i="8"/>
  <c r="I143" i="8" s="1"/>
  <c r="K151" i="8"/>
  <c r="H152" i="8"/>
  <c r="H151" i="8" s="1"/>
  <c r="G155" i="8"/>
  <c r="J154" i="8"/>
  <c r="I155" i="8"/>
  <c r="I154" i="8" s="1"/>
  <c r="L154" i="8"/>
  <c r="H161" i="8"/>
  <c r="K160" i="8"/>
  <c r="Q44" i="10"/>
  <c r="W158" i="8"/>
  <c r="Q43" i="10" s="1"/>
  <c r="S44" i="10"/>
  <c r="I168" i="8"/>
  <c r="L167" i="8"/>
  <c r="I167" i="8" s="1"/>
  <c r="L179" i="8"/>
  <c r="I182" i="8"/>
  <c r="K187" i="8"/>
  <c r="K186" i="8" s="1"/>
  <c r="H188" i="8"/>
  <c r="H187" i="8" s="1"/>
  <c r="G191" i="8"/>
  <c r="J190" i="8"/>
  <c r="I191" i="8"/>
  <c r="I190" i="8" s="1"/>
  <c r="L190" i="8"/>
  <c r="H197" i="8"/>
  <c r="K196" i="8"/>
  <c r="Q49" i="10"/>
  <c r="S49" i="10"/>
  <c r="H204" i="8"/>
  <c r="K203" i="8"/>
  <c r="I212" i="8"/>
  <c r="L211" i="8"/>
  <c r="I216" i="8"/>
  <c r="L215" i="8"/>
  <c r="H224" i="8"/>
  <c r="K223" i="8"/>
  <c r="H227" i="8"/>
  <c r="H226" i="8" s="1"/>
  <c r="K226" i="8"/>
  <c r="H233" i="8"/>
  <c r="S55" i="10"/>
  <c r="AC230" i="8"/>
  <c r="S54" i="10" s="1"/>
  <c r="H240" i="8"/>
  <c r="K239" i="8"/>
  <c r="H239" i="8" s="1"/>
  <c r="F239" i="8" s="1"/>
  <c r="H248" i="8"/>
  <c r="K247" i="8"/>
  <c r="I252" i="8"/>
  <c r="L251" i="8"/>
  <c r="I251" i="8" s="1"/>
  <c r="G260" i="8"/>
  <c r="J259" i="8"/>
  <c r="I260" i="8"/>
  <c r="I259" i="8" s="1"/>
  <c r="L259" i="8"/>
  <c r="G263" i="8"/>
  <c r="J262" i="8"/>
  <c r="J11" i="8" s="1"/>
  <c r="I263" i="8"/>
  <c r="L262" i="8"/>
  <c r="L11" i="8" s="1"/>
  <c r="H264" i="8"/>
  <c r="K13" i="8"/>
  <c r="H269" i="8"/>
  <c r="G274" i="8"/>
  <c r="F274" i="8" s="1"/>
  <c r="J23" i="8"/>
  <c r="H276" i="8"/>
  <c r="K275" i="8"/>
  <c r="H275" i="8" s="1"/>
  <c r="F275" i="8" s="1"/>
  <c r="G278" i="8"/>
  <c r="F278" i="8" s="1"/>
  <c r="J27" i="8"/>
  <c r="G281" i="8"/>
  <c r="F281" i="8" s="1"/>
  <c r="J30" i="8"/>
  <c r="I284" i="8"/>
  <c r="L283" i="8"/>
  <c r="G285" i="8"/>
  <c r="F285" i="8" s="1"/>
  <c r="J34" i="8"/>
  <c r="G288" i="8"/>
  <c r="F288" i="8" s="1"/>
  <c r="I288" i="8"/>
  <c r="L287" i="8"/>
  <c r="I287" i="8" s="1"/>
  <c r="H289" i="8"/>
  <c r="H290" i="8"/>
  <c r="F290" i="8" s="1"/>
  <c r="K39" i="8"/>
  <c r="F62" i="8"/>
  <c r="AF166" i="8"/>
  <c r="I262" i="8" l="1"/>
  <c r="L114" i="8"/>
  <c r="J114" i="8"/>
  <c r="AG266" i="8"/>
  <c r="I11" i="8"/>
  <c r="G11" i="8"/>
  <c r="F11" i="8" s="1"/>
  <c r="I215" i="8"/>
  <c r="H203" i="8"/>
  <c r="F203" i="8" s="1"/>
  <c r="AC194" i="8"/>
  <c r="S48" i="10" s="1"/>
  <c r="W194" i="8"/>
  <c r="Q48" i="10" s="1"/>
  <c r="L47" i="10" s="1"/>
  <c r="I17" i="8"/>
  <c r="I223" i="8"/>
  <c r="I222" i="8" s="1"/>
  <c r="H154" i="8"/>
  <c r="AF23" i="8"/>
  <c r="Z23" i="8"/>
  <c r="T23" i="8"/>
  <c r="N23" i="8"/>
  <c r="J24" i="8"/>
  <c r="L18" i="8"/>
  <c r="I18" i="8" s="1"/>
  <c r="AG210" i="8"/>
  <c r="AG194" i="8" s="1"/>
  <c r="AA210" i="8"/>
  <c r="AA194" i="8" s="1"/>
  <c r="U210" i="8"/>
  <c r="U194" i="8" s="1"/>
  <c r="O210" i="8"/>
  <c r="O194" i="8" s="1"/>
  <c r="X158" i="8"/>
  <c r="AD86" i="8"/>
  <c r="X86" i="8"/>
  <c r="R86" i="8"/>
  <c r="W232" i="8"/>
  <c r="W231" i="8" s="1"/>
  <c r="AF139" i="8"/>
  <c r="AF138" i="8" s="1"/>
  <c r="T40" i="10" s="1"/>
  <c r="X139" i="8"/>
  <c r="X138" i="8" s="1"/>
  <c r="H13" i="8"/>
  <c r="I13" i="8"/>
  <c r="G13" i="8"/>
  <c r="F13" i="8" s="1"/>
  <c r="F39" i="8"/>
  <c r="AC102" i="8"/>
  <c r="S35" i="10" s="1"/>
  <c r="R230" i="8"/>
  <c r="K150" i="8"/>
  <c r="AD230" i="8"/>
  <c r="AC267" i="8"/>
  <c r="Q267" i="8"/>
  <c r="Q266" i="8" s="1"/>
  <c r="W267" i="8"/>
  <c r="Q102" i="8"/>
  <c r="F38" i="8"/>
  <c r="F225" i="8"/>
  <c r="H141" i="8"/>
  <c r="T139" i="8"/>
  <c r="T138" i="8" s="1"/>
  <c r="W102" i="8"/>
  <c r="Q35" i="10" s="1"/>
  <c r="S45" i="10"/>
  <c r="AC158" i="8"/>
  <c r="S43" i="10" s="1"/>
  <c r="D42" i="10" s="1"/>
  <c r="C42" i="10" s="1"/>
  <c r="B42" i="10" s="1"/>
  <c r="K268" i="8"/>
  <c r="H186" i="8"/>
  <c r="H150" i="8"/>
  <c r="AE150" i="8"/>
  <c r="W150" i="8"/>
  <c r="O150" i="8"/>
  <c r="F175" i="8"/>
  <c r="H225" i="8"/>
  <c r="H223" i="8" s="1"/>
  <c r="H222" i="8" s="1"/>
  <c r="Z139" i="8"/>
  <c r="Z138" i="8" s="1"/>
  <c r="R40" i="10" s="1"/>
  <c r="AA150" i="8"/>
  <c r="S150" i="8"/>
  <c r="AG158" i="8"/>
  <c r="X282" i="8"/>
  <c r="X266" i="8" s="1"/>
  <c r="AF246" i="8"/>
  <c r="Z246" i="8"/>
  <c r="T246" i="8"/>
  <c r="T230" i="8" s="1"/>
  <c r="N246" i="8"/>
  <c r="N230" i="8" s="1"/>
  <c r="I249" i="8"/>
  <c r="AD282" i="8"/>
  <c r="AD31" i="8" s="1"/>
  <c r="R282" i="8"/>
  <c r="R266" i="8" s="1"/>
  <c r="AD266" i="8"/>
  <c r="F33" i="8"/>
  <c r="J258" i="8"/>
  <c r="AE186" i="8"/>
  <c r="AA186" i="8"/>
  <c r="W186" i="8"/>
  <c r="S186" i="8"/>
  <c r="O186" i="8"/>
  <c r="G141" i="8"/>
  <c r="F141" i="8" s="1"/>
  <c r="R33" i="8"/>
  <c r="AG186" i="8"/>
  <c r="AC186" i="8"/>
  <c r="Y186" i="8"/>
  <c r="U186" i="8"/>
  <c r="Q186" i="8"/>
  <c r="M186" i="8"/>
  <c r="G9" i="8"/>
  <c r="F9" i="8" s="1"/>
  <c r="H9" i="8"/>
  <c r="L258" i="8"/>
  <c r="L7" i="8" s="1"/>
  <c r="H18" i="8"/>
  <c r="F18" i="8" s="1"/>
  <c r="H234" i="8"/>
  <c r="AF86" i="8"/>
  <c r="T33" i="10" s="1"/>
  <c r="T34" i="10"/>
  <c r="Z86" i="8"/>
  <c r="R33" i="10" s="1"/>
  <c r="R34" i="10"/>
  <c r="AF195" i="8"/>
  <c r="Z195" i="8"/>
  <c r="T195" i="8"/>
  <c r="T194" i="8" s="1"/>
  <c r="N195" i="8"/>
  <c r="N194" i="8" s="1"/>
  <c r="AD195" i="8"/>
  <c r="AD194" i="8" s="1"/>
  <c r="X195" i="8"/>
  <c r="X194" i="8" s="1"/>
  <c r="R195" i="8"/>
  <c r="R194" i="8" s="1"/>
  <c r="H268" i="8"/>
  <c r="F268" i="8" s="1"/>
  <c r="K267" i="8"/>
  <c r="G262" i="8"/>
  <c r="F262" i="8" s="1"/>
  <c r="F263" i="8"/>
  <c r="L210" i="8"/>
  <c r="I210" i="8" s="1"/>
  <c r="I211" i="8"/>
  <c r="H196" i="8"/>
  <c r="F196" i="8" s="1"/>
  <c r="K195" i="8"/>
  <c r="K159" i="8"/>
  <c r="H160" i="8"/>
  <c r="G154" i="8"/>
  <c r="F154" i="8" s="1"/>
  <c r="F155" i="8"/>
  <c r="K138" i="8"/>
  <c r="H138" i="8" s="1"/>
  <c r="H139" i="8"/>
  <c r="G115" i="8"/>
  <c r="F116" i="8"/>
  <c r="H283" i="8"/>
  <c r="F283" i="8" s="1"/>
  <c r="K282" i="8"/>
  <c r="H282" i="8" s="1"/>
  <c r="G271" i="8"/>
  <c r="F271" i="8" s="1"/>
  <c r="J20" i="8"/>
  <c r="K258" i="8"/>
  <c r="K7" i="8" s="1"/>
  <c r="I232" i="8"/>
  <c r="L231" i="8"/>
  <c r="F227" i="8"/>
  <c r="G226" i="8"/>
  <c r="F226" i="8" s="1"/>
  <c r="L222" i="8"/>
  <c r="J222" i="8"/>
  <c r="H211" i="8"/>
  <c r="F211" i="8" s="1"/>
  <c r="K210" i="8"/>
  <c r="H210" i="8" s="1"/>
  <c r="L195" i="8"/>
  <c r="I196" i="8"/>
  <c r="I186" i="8"/>
  <c r="G187" i="8"/>
  <c r="F188" i="8"/>
  <c r="I160" i="8"/>
  <c r="L159" i="8"/>
  <c r="I150" i="8"/>
  <c r="G151" i="8"/>
  <c r="F152" i="8"/>
  <c r="F151" i="8" s="1"/>
  <c r="L142" i="8"/>
  <c r="G118" i="8"/>
  <c r="F118" i="8" s="1"/>
  <c r="F119" i="8"/>
  <c r="K114" i="8"/>
  <c r="I103" i="8"/>
  <c r="L102" i="8"/>
  <c r="I102" i="8" s="1"/>
  <c r="I88" i="8"/>
  <c r="L87" i="8"/>
  <c r="F79" i="8"/>
  <c r="G78" i="8"/>
  <c r="F78" i="8" s="1"/>
  <c r="L36" i="8"/>
  <c r="AG66" i="8"/>
  <c r="AG30" i="8" s="1"/>
  <c r="AG31" i="8"/>
  <c r="AC66" i="8"/>
  <c r="AC31" i="8"/>
  <c r="AA66" i="8"/>
  <c r="AA30" i="8" s="1"/>
  <c r="AA31" i="8"/>
  <c r="W66" i="8"/>
  <c r="W31" i="8"/>
  <c r="U66" i="8"/>
  <c r="U30" i="8" s="1"/>
  <c r="U31" i="8"/>
  <c r="Q66" i="8"/>
  <c r="Q30" i="8" s="1"/>
  <c r="Q31" i="8"/>
  <c r="O66" i="8"/>
  <c r="O30" i="8" s="1"/>
  <c r="O31" i="8"/>
  <c r="H67" i="8"/>
  <c r="F67" i="8" s="1"/>
  <c r="K66" i="8"/>
  <c r="K31" i="8"/>
  <c r="K20" i="8"/>
  <c r="H20" i="8" s="1"/>
  <c r="F20" i="8" s="1"/>
  <c r="AG51" i="8"/>
  <c r="AA51" i="8"/>
  <c r="U51" i="8"/>
  <c r="O51" i="8"/>
  <c r="K17" i="8"/>
  <c r="H17" i="8" s="1"/>
  <c r="F17" i="8" s="1"/>
  <c r="L10" i="8"/>
  <c r="G46" i="8"/>
  <c r="F46" i="8" s="1"/>
  <c r="F47" i="8"/>
  <c r="AF42" i="8"/>
  <c r="AF6" i="8" s="1"/>
  <c r="AF7" i="8"/>
  <c r="AD42" i="8"/>
  <c r="AD6" i="8" s="1"/>
  <c r="AD7" i="8"/>
  <c r="AB42" i="8"/>
  <c r="AB6" i="8" s="1"/>
  <c r="AB7" i="8"/>
  <c r="Z42" i="8"/>
  <c r="Z6" i="8" s="1"/>
  <c r="Z7" i="8"/>
  <c r="X42" i="8"/>
  <c r="X6" i="8" s="1"/>
  <c r="X7" i="8"/>
  <c r="V42" i="8"/>
  <c r="V6" i="8" s="1"/>
  <c r="V7" i="8"/>
  <c r="T42" i="8"/>
  <c r="T6" i="8" s="1"/>
  <c r="T7" i="8"/>
  <c r="R42" i="8"/>
  <c r="R6" i="8" s="1"/>
  <c r="R7" i="8"/>
  <c r="P42" i="8"/>
  <c r="P6" i="8" s="1"/>
  <c r="P7" i="8"/>
  <c r="N42" i="8"/>
  <c r="N6" i="8" s="1"/>
  <c r="N7" i="8"/>
  <c r="L42" i="8"/>
  <c r="J8" i="8"/>
  <c r="G8" i="8" s="1"/>
  <c r="F8" i="8" s="1"/>
  <c r="G43" i="8"/>
  <c r="F44" i="8"/>
  <c r="F43" i="8" s="1"/>
  <c r="K102" i="8"/>
  <c r="H102" i="8" s="1"/>
  <c r="H103" i="8"/>
  <c r="F103" i="8" s="1"/>
  <c r="H95" i="8"/>
  <c r="F95" i="8" s="1"/>
  <c r="AC87" i="8"/>
  <c r="W87" i="8"/>
  <c r="Q87" i="8"/>
  <c r="Q86" i="8" s="1"/>
  <c r="K87" i="8"/>
  <c r="H88" i="8"/>
  <c r="F88" i="8" s="1"/>
  <c r="F82" i="8"/>
  <c r="F35" i="8"/>
  <c r="H71" i="8"/>
  <c r="F71" i="8" s="1"/>
  <c r="K35" i="8"/>
  <c r="K34" i="8"/>
  <c r="AF66" i="8"/>
  <c r="AD66" i="8"/>
  <c r="AD30" i="8" s="1"/>
  <c r="Z66" i="8"/>
  <c r="X66" i="8"/>
  <c r="X30" i="8" s="1"/>
  <c r="T66" i="8"/>
  <c r="T30" i="8" s="1"/>
  <c r="T31" i="8"/>
  <c r="R66" i="8"/>
  <c r="R30" i="8" s="1"/>
  <c r="R31" i="8"/>
  <c r="N66" i="8"/>
  <c r="N30" i="8" s="1"/>
  <c r="N31" i="8"/>
  <c r="L66" i="8"/>
  <c r="I67" i="8"/>
  <c r="K24" i="8"/>
  <c r="H24" i="8" s="1"/>
  <c r="F24" i="8" s="1"/>
  <c r="H46" i="8"/>
  <c r="K10" i="8"/>
  <c r="H43" i="8"/>
  <c r="H42" i="8" s="1"/>
  <c r="K42" i="8"/>
  <c r="L282" i="8"/>
  <c r="I282" i="8" s="1"/>
  <c r="I283" i="8"/>
  <c r="I258" i="8"/>
  <c r="G259" i="8"/>
  <c r="F260" i="8"/>
  <c r="F259" i="8" s="1"/>
  <c r="K246" i="8"/>
  <c r="H247" i="8"/>
  <c r="F247" i="8" s="1"/>
  <c r="K231" i="8"/>
  <c r="H232" i="8"/>
  <c r="F232" i="8" s="1"/>
  <c r="K222" i="8"/>
  <c r="G190" i="8"/>
  <c r="F190" i="8" s="1"/>
  <c r="F191" i="8"/>
  <c r="I179" i="8"/>
  <c r="L174" i="8"/>
  <c r="I174" i="8" s="1"/>
  <c r="L267" i="8"/>
  <c r="I268" i="8"/>
  <c r="H262" i="8"/>
  <c r="H258" i="8" s="1"/>
  <c r="I247" i="8"/>
  <c r="L246" i="8"/>
  <c r="I246" i="8" s="1"/>
  <c r="F224" i="8"/>
  <c r="F223" i="8" s="1"/>
  <c r="G223" i="8"/>
  <c r="L186" i="8"/>
  <c r="J186" i="8"/>
  <c r="K174" i="8"/>
  <c r="H174" i="8" s="1"/>
  <c r="H179" i="8"/>
  <c r="F179" i="8" s="1"/>
  <c r="L150" i="8"/>
  <c r="J150" i="8"/>
  <c r="H114" i="8"/>
  <c r="I71" i="8"/>
  <c r="L35" i="8"/>
  <c r="F32" i="8"/>
  <c r="K32" i="8"/>
  <c r="I59" i="8"/>
  <c r="L23" i="8"/>
  <c r="L24" i="8"/>
  <c r="I24" i="8" s="1"/>
  <c r="AC51" i="8"/>
  <c r="W51" i="8"/>
  <c r="Q51" i="8"/>
  <c r="H52" i="8"/>
  <c r="F52" i="8" s="1"/>
  <c r="K51" i="8"/>
  <c r="I46" i="8"/>
  <c r="J10" i="8"/>
  <c r="L8" i="8"/>
  <c r="I8" i="8" s="1"/>
  <c r="I43" i="8"/>
  <c r="J42" i="8"/>
  <c r="J7" i="8"/>
  <c r="AG87" i="8"/>
  <c r="AG86" i="8" s="1"/>
  <c r="AA87" i="8"/>
  <c r="AA86" i="8" s="1"/>
  <c r="U87" i="8"/>
  <c r="U86" i="8" s="1"/>
  <c r="O87" i="8"/>
  <c r="O86" i="8" s="1"/>
  <c r="F36" i="8"/>
  <c r="K36" i="8"/>
  <c r="L32" i="8"/>
  <c r="AG23" i="8"/>
  <c r="AC23" i="8"/>
  <c r="AA23" i="8"/>
  <c r="W23" i="8"/>
  <c r="U23" i="8"/>
  <c r="Q23" i="8"/>
  <c r="O23" i="8"/>
  <c r="H59" i="8"/>
  <c r="F59" i="8" s="1"/>
  <c r="K23" i="8"/>
  <c r="AF51" i="8"/>
  <c r="AD51" i="8"/>
  <c r="Z51" i="8"/>
  <c r="X51" i="8"/>
  <c r="T51" i="8"/>
  <c r="R51" i="8"/>
  <c r="N51" i="8"/>
  <c r="L51" i="8"/>
  <c r="I52" i="8"/>
  <c r="AG10" i="8"/>
  <c r="AE10" i="8"/>
  <c r="AC10" i="8"/>
  <c r="AA10" i="8"/>
  <c r="Y10" i="8"/>
  <c r="W10" i="8"/>
  <c r="U10" i="8"/>
  <c r="S10" i="8"/>
  <c r="Q10" i="8"/>
  <c r="O10" i="8"/>
  <c r="M10" i="8"/>
  <c r="AG42" i="8"/>
  <c r="AG7" i="8"/>
  <c r="AE42" i="8"/>
  <c r="AE6" i="8" s="1"/>
  <c r="AE7" i="8"/>
  <c r="AC42" i="8"/>
  <c r="AC6" i="8" s="1"/>
  <c r="AC7" i="8"/>
  <c r="AA42" i="8"/>
  <c r="AA7" i="8"/>
  <c r="Y42" i="8"/>
  <c r="Y7" i="8"/>
  <c r="W42" i="8"/>
  <c r="W7" i="8"/>
  <c r="U42" i="8"/>
  <c r="U6" i="8" s="1"/>
  <c r="U7" i="8"/>
  <c r="S42" i="8"/>
  <c r="S7" i="8"/>
  <c r="Q42" i="8"/>
  <c r="Q7" i="8"/>
  <c r="O42" i="8"/>
  <c r="O6" i="8" s="1"/>
  <c r="O7" i="8"/>
  <c r="M42" i="8"/>
  <c r="M6" i="8" s="1"/>
  <c r="M7" i="8"/>
  <c r="K8" i="8"/>
  <c r="H8" i="8" s="1"/>
  <c r="AF22" i="8"/>
  <c r="F22" i="8" s="1"/>
  <c r="AF160" i="8"/>
  <c r="Q6" i="8" l="1"/>
  <c r="S6" i="8"/>
  <c r="W6" i="8"/>
  <c r="Y6" i="8"/>
  <c r="AA6" i="8"/>
  <c r="AG6" i="8"/>
  <c r="G222" i="8"/>
  <c r="F222" i="8" s="1"/>
  <c r="H246" i="8"/>
  <c r="P56" i="10" s="1"/>
  <c r="V56" i="10" s="1"/>
  <c r="W56" i="10" s="1"/>
  <c r="G258" i="8"/>
  <c r="F258" i="8" s="1"/>
  <c r="X31" i="8"/>
  <c r="Z31" i="8"/>
  <c r="AF31" i="8"/>
  <c r="F139" i="8"/>
  <c r="W230" i="8"/>
  <c r="Q54" i="10" s="1"/>
  <c r="L52" i="10" s="1"/>
  <c r="Q55" i="10"/>
  <c r="AC266" i="8"/>
  <c r="S60" i="10" s="1"/>
  <c r="S61" i="10"/>
  <c r="W266" i="8"/>
  <c r="Q60" i="10" s="1"/>
  <c r="L58" i="10" s="1"/>
  <c r="M58" i="10" s="1"/>
  <c r="N58" i="10" s="1"/>
  <c r="Q61" i="10"/>
  <c r="I42" i="8"/>
  <c r="G42" i="8"/>
  <c r="G150" i="8"/>
  <c r="F150" i="8" s="1"/>
  <c r="R56" i="10"/>
  <c r="Z230" i="8"/>
  <c r="R54" i="10" s="1"/>
  <c r="T56" i="10"/>
  <c r="AF230" i="8"/>
  <c r="T54" i="10" s="1"/>
  <c r="J6" i="8"/>
  <c r="G6" i="8" s="1"/>
  <c r="F6" i="8" s="1"/>
  <c r="T49" i="10"/>
  <c r="AF194" i="8"/>
  <c r="T48" i="10" s="1"/>
  <c r="R49" i="10"/>
  <c r="Z194" i="8"/>
  <c r="R48" i="10" s="1"/>
  <c r="M47" i="10" s="1"/>
  <c r="N47" i="10" s="1"/>
  <c r="T28" i="10"/>
  <c r="AF50" i="8"/>
  <c r="T27" i="10" s="1"/>
  <c r="H23" i="8"/>
  <c r="F23" i="8" s="1"/>
  <c r="G7" i="8"/>
  <c r="F7" i="8" s="1"/>
  <c r="G10" i="8"/>
  <c r="F10" i="8" s="1"/>
  <c r="K50" i="8"/>
  <c r="H51" i="8"/>
  <c r="I23" i="8"/>
  <c r="P45" i="10"/>
  <c r="V45" i="10" s="1"/>
  <c r="W45" i="10" s="1"/>
  <c r="X45" i="10" s="1"/>
  <c r="Y45" i="10" s="1"/>
  <c r="Z45" i="10" s="1"/>
  <c r="F174" i="8"/>
  <c r="I267" i="8"/>
  <c r="L266" i="8"/>
  <c r="I266" i="8" s="1"/>
  <c r="H231" i="8"/>
  <c r="K230" i="8"/>
  <c r="H230" i="8" s="1"/>
  <c r="H7" i="8"/>
  <c r="I66" i="8"/>
  <c r="R29" i="10"/>
  <c r="Z30" i="8"/>
  <c r="T29" i="10"/>
  <c r="AF30" i="8"/>
  <c r="H87" i="8"/>
  <c r="K86" i="8"/>
  <c r="H86" i="8" s="1"/>
  <c r="Q34" i="10"/>
  <c r="W86" i="8"/>
  <c r="Q33" i="10" s="1"/>
  <c r="P35" i="10"/>
  <c r="V35" i="10" s="1"/>
  <c r="W35" i="10" s="1"/>
  <c r="X35" i="10" s="1"/>
  <c r="Y35" i="10" s="1"/>
  <c r="Z35" i="10" s="1"/>
  <c r="F102" i="8"/>
  <c r="L6" i="8"/>
  <c r="I6" i="8" s="1"/>
  <c r="O50" i="8"/>
  <c r="U50" i="8"/>
  <c r="AA50" i="8"/>
  <c r="AG50" i="8"/>
  <c r="H66" i="8"/>
  <c r="K30" i="8"/>
  <c r="F31" i="8"/>
  <c r="I142" i="8"/>
  <c r="L34" i="8"/>
  <c r="L139" i="8"/>
  <c r="G186" i="8"/>
  <c r="F186" i="8" s="1"/>
  <c r="I195" i="8"/>
  <c r="L194" i="8"/>
  <c r="I194" i="8" s="1"/>
  <c r="P50" i="10"/>
  <c r="V50" i="10" s="1"/>
  <c r="W50" i="10" s="1"/>
  <c r="X50" i="10" s="1"/>
  <c r="Y50" i="10" s="1"/>
  <c r="Z50" i="10" s="1"/>
  <c r="F210" i="8"/>
  <c r="G114" i="8"/>
  <c r="F114" i="8" s="1"/>
  <c r="F115" i="8"/>
  <c r="P40" i="10"/>
  <c r="V40" i="10" s="1"/>
  <c r="W40" i="10" s="1"/>
  <c r="X40" i="10" s="1"/>
  <c r="Y40" i="10" s="1"/>
  <c r="Z40" i="10" s="1"/>
  <c r="F138" i="8"/>
  <c r="H159" i="8"/>
  <c r="P44" i="10" s="1"/>
  <c r="V44" i="10" s="1"/>
  <c r="W44" i="10" s="1"/>
  <c r="X44" i="10" s="1"/>
  <c r="Y44" i="10" s="1"/>
  <c r="K158" i="8"/>
  <c r="H158" i="8" s="1"/>
  <c r="P43" i="10" s="1"/>
  <c r="K194" i="8"/>
  <c r="H194" i="8" s="1"/>
  <c r="H195" i="8"/>
  <c r="K266" i="8"/>
  <c r="H266" i="8" s="1"/>
  <c r="H267" i="8"/>
  <c r="I51" i="8"/>
  <c r="L50" i="8"/>
  <c r="N50" i="8"/>
  <c r="R50" i="8"/>
  <c r="T50" i="8"/>
  <c r="X50" i="8"/>
  <c r="R28" i="10"/>
  <c r="Z50" i="8"/>
  <c r="AD50" i="8"/>
  <c r="Q50" i="8"/>
  <c r="Q28" i="10"/>
  <c r="W50" i="8"/>
  <c r="S28" i="10"/>
  <c r="AC50" i="8"/>
  <c r="F246" i="8"/>
  <c r="K6" i="8"/>
  <c r="H6" i="8" s="1"/>
  <c r="H10" i="8"/>
  <c r="S34" i="10"/>
  <c r="AC86" i="8"/>
  <c r="S33" i="10" s="1"/>
  <c r="F42" i="8"/>
  <c r="I7" i="8"/>
  <c r="I10" i="8"/>
  <c r="Q29" i="10"/>
  <c r="Q24" i="10" s="1"/>
  <c r="W30" i="8"/>
  <c r="S29" i="10"/>
  <c r="S24" i="10" s="1"/>
  <c r="AC30" i="8"/>
  <c r="L86" i="8"/>
  <c r="I86" i="8" s="1"/>
  <c r="I87" i="8"/>
  <c r="L158" i="8"/>
  <c r="I158" i="8" s="1"/>
  <c r="I159" i="8"/>
  <c r="F187" i="8"/>
  <c r="L230" i="8"/>
  <c r="I230" i="8" s="1"/>
  <c r="I231" i="8"/>
  <c r="P62" i="10"/>
  <c r="V62" i="10" s="1"/>
  <c r="W62" i="10" s="1"/>
  <c r="X62" i="10" s="1"/>
  <c r="Y62" i="10" s="1"/>
  <c r="Z62" i="10" s="1"/>
  <c r="F282" i="8"/>
  <c r="F160" i="8"/>
  <c r="AF159" i="8"/>
  <c r="X56" i="10" l="1"/>
  <c r="Y56" i="10" s="1"/>
  <c r="Z56" i="10" s="1"/>
  <c r="T24" i="10"/>
  <c r="R24" i="10"/>
  <c r="M52" i="10"/>
  <c r="N52" i="10" s="1"/>
  <c r="F194" i="8"/>
  <c r="O52" i="10"/>
  <c r="S27" i="10"/>
  <c r="P61" i="10"/>
  <c r="V61" i="10" s="1"/>
  <c r="W61" i="10" s="1"/>
  <c r="X61" i="10" s="1"/>
  <c r="Y61" i="10" s="1"/>
  <c r="Z61" i="10" s="1"/>
  <c r="F267" i="8"/>
  <c r="P48" i="10"/>
  <c r="V48" i="10" s="1"/>
  <c r="W48" i="10" s="1"/>
  <c r="X48" i="10" s="1"/>
  <c r="Y48" i="10" s="1"/>
  <c r="Z48" i="10" s="1"/>
  <c r="P49" i="10"/>
  <c r="V49" i="10" s="1"/>
  <c r="W49" i="10" s="1"/>
  <c r="X49" i="10" s="1"/>
  <c r="Y49" i="10" s="1"/>
  <c r="Z49" i="10" s="1"/>
  <c r="F195" i="8"/>
  <c r="K42" i="10"/>
  <c r="L42" i="10" s="1"/>
  <c r="M42" i="10" s="1"/>
  <c r="N42" i="10" s="1"/>
  <c r="V43" i="10"/>
  <c r="W43" i="10" s="1"/>
  <c r="X43" i="10" s="1"/>
  <c r="Y43" i="10" s="1"/>
  <c r="I42" i="10"/>
  <c r="P29" i="10"/>
  <c r="F66" i="8"/>
  <c r="P33" i="10"/>
  <c r="F86" i="8"/>
  <c r="P55" i="10"/>
  <c r="V55" i="10" s="1"/>
  <c r="W55" i="10" s="1"/>
  <c r="X55" i="10" s="1"/>
  <c r="Y55" i="10" s="1"/>
  <c r="Z55" i="10" s="1"/>
  <c r="F231" i="8"/>
  <c r="H50" i="8"/>
  <c r="F30" i="8"/>
  <c r="Q27" i="10"/>
  <c r="R27" i="10"/>
  <c r="I50" i="8"/>
  <c r="P60" i="10"/>
  <c r="F266" i="8"/>
  <c r="I139" i="8"/>
  <c r="L138" i="8"/>
  <c r="L31" i="8"/>
  <c r="P34" i="10"/>
  <c r="V34" i="10" s="1"/>
  <c r="W34" i="10" s="1"/>
  <c r="X34" i="10" s="1"/>
  <c r="Y34" i="10" s="1"/>
  <c r="Z34" i="10" s="1"/>
  <c r="F87" i="8"/>
  <c r="P54" i="10"/>
  <c r="V54" i="10" s="1"/>
  <c r="W54" i="10" s="1"/>
  <c r="X54" i="10" s="1"/>
  <c r="Y54" i="10" s="1"/>
  <c r="Z54" i="10" s="1"/>
  <c r="F230" i="8"/>
  <c r="P28" i="10"/>
  <c r="F51" i="8"/>
  <c r="T44" i="10"/>
  <c r="F159" i="8"/>
  <c r="AF158" i="8"/>
  <c r="I138" i="8" l="1"/>
  <c r="L30" i="8"/>
  <c r="P27" i="10"/>
  <c r="F50" i="8"/>
  <c r="V33" i="10"/>
  <c r="W33" i="10" s="1"/>
  <c r="X33" i="10" s="1"/>
  <c r="Y33" i="10" s="1"/>
  <c r="Z33" i="10" s="1"/>
  <c r="K32" i="10"/>
  <c r="L32" i="10" s="1"/>
  <c r="M32" i="10" s="1"/>
  <c r="N32" i="10" s="1"/>
  <c r="V28" i="10"/>
  <c r="W28" i="10" s="1"/>
  <c r="X28" i="10" s="1"/>
  <c r="Y28" i="10" s="1"/>
  <c r="Z28" i="10" s="1"/>
  <c r="V60" i="10"/>
  <c r="W60" i="10" s="1"/>
  <c r="X60" i="10" s="1"/>
  <c r="Y60" i="10" s="1"/>
  <c r="Z60" i="10" s="1"/>
  <c r="K58" i="10"/>
  <c r="V29" i="10"/>
  <c r="W29" i="10" s="1"/>
  <c r="X29" i="10" s="1"/>
  <c r="Y29" i="10" s="1"/>
  <c r="Z29" i="10" s="1"/>
  <c r="P24" i="10"/>
  <c r="F158" i="8"/>
  <c r="T43" i="10"/>
  <c r="Z44" i="10"/>
  <c r="P22" i="10" l="1"/>
  <c r="V22" i="10" s="1"/>
  <c r="V27" i="10"/>
  <c r="W27" i="10" s="1"/>
  <c r="X27" i="10" s="1"/>
  <c r="Y27" i="10" s="1"/>
  <c r="Z27" i="10" s="1"/>
  <c r="K26" i="10"/>
  <c r="L26" i="10" s="1"/>
  <c r="M26" i="10" s="1"/>
  <c r="N26" i="10" s="1"/>
  <c r="Z43" i="10"/>
  <c r="AG129" i="8" l="1"/>
  <c r="AF129" i="8" l="1"/>
  <c r="AG21" i="8"/>
  <c r="AG124" i="8"/>
  <c r="AE129" i="8" l="1"/>
  <c r="AE21" i="8" s="1"/>
  <c r="AG123" i="8"/>
  <c r="AG16" i="8"/>
  <c r="AF21" i="8"/>
  <c r="AF124" i="8"/>
  <c r="AF123" i="8" l="1"/>
  <c r="AF16" i="8"/>
  <c r="AG122" i="8"/>
  <c r="AG14" i="8" s="1"/>
  <c r="AG15" i="8"/>
  <c r="AD129" i="8"/>
  <c r="AC129" i="8" l="1"/>
  <c r="AD21" i="8"/>
  <c r="AD124" i="8"/>
  <c r="T39" i="10"/>
  <c r="T23" i="10" s="1"/>
  <c r="AF122" i="8"/>
  <c r="AF15" i="8"/>
  <c r="T38" i="10" l="1"/>
  <c r="T22" i="10" s="1"/>
  <c r="AF14" i="8"/>
  <c r="AD123" i="8"/>
  <c r="AD16" i="8"/>
  <c r="AB129" i="8"/>
  <c r="AB21" i="8" s="1"/>
  <c r="AC21" i="8"/>
  <c r="AC124" i="8"/>
  <c r="AD122" i="8" l="1"/>
  <c r="AD14" i="8" s="1"/>
  <c r="AD15" i="8"/>
  <c r="AC123" i="8"/>
  <c r="AC16" i="8"/>
  <c r="AA129" i="8"/>
  <c r="Z129" i="8" l="1"/>
  <c r="AA21" i="8"/>
  <c r="AA124" i="8"/>
  <c r="S39" i="10"/>
  <c r="S23" i="10" s="1"/>
  <c r="AC122" i="8"/>
  <c r="AC15" i="8"/>
  <c r="Y129" i="8" l="1"/>
  <c r="Y21" i="8" s="1"/>
  <c r="S38" i="10"/>
  <c r="S22" i="10" s="1"/>
  <c r="AC14" i="8"/>
  <c r="AA123" i="8"/>
  <c r="AA16" i="8"/>
  <c r="Z124" i="8"/>
  <c r="Z21" i="8"/>
  <c r="Z123" i="8" l="1"/>
  <c r="Z16" i="8"/>
  <c r="AA122" i="8"/>
  <c r="AA14" i="8" s="1"/>
  <c r="AA15" i="8"/>
  <c r="X129" i="8"/>
  <c r="W129" i="8" l="1"/>
  <c r="X21" i="8"/>
  <c r="X124" i="8"/>
  <c r="R39" i="10"/>
  <c r="R23" i="10" s="1"/>
  <c r="Z122" i="8"/>
  <c r="Z15" i="8"/>
  <c r="R38" i="10" l="1"/>
  <c r="R22" i="10" s="1"/>
  <c r="Z14" i="8"/>
  <c r="X123" i="8"/>
  <c r="X16" i="8"/>
  <c r="V129" i="8"/>
  <c r="V21" i="8" s="1"/>
  <c r="W124" i="8"/>
  <c r="W21" i="8"/>
  <c r="W123" i="8" l="1"/>
  <c r="W16" i="8"/>
  <c r="U129" i="8"/>
  <c r="X122" i="8"/>
  <c r="X14" i="8" s="1"/>
  <c r="X15" i="8"/>
  <c r="T129" i="8" l="1"/>
  <c r="U21" i="8"/>
  <c r="U124" i="8"/>
  <c r="Q39" i="10"/>
  <c r="Q23" i="10" s="1"/>
  <c r="W122" i="8"/>
  <c r="W15" i="8"/>
  <c r="S129" i="8" l="1"/>
  <c r="S21" i="8" s="1"/>
  <c r="Q38" i="10"/>
  <c r="W14" i="8"/>
  <c r="U123" i="8"/>
  <c r="U16" i="8"/>
  <c r="T21" i="8"/>
  <c r="T124" i="8"/>
  <c r="T123" i="8" l="1"/>
  <c r="T16" i="8"/>
  <c r="U122" i="8"/>
  <c r="U14" i="8" s="1"/>
  <c r="U15" i="8"/>
  <c r="W38" i="10"/>
  <c r="X38" i="10" s="1"/>
  <c r="Y38" i="10" s="1"/>
  <c r="Z38" i="10" s="1"/>
  <c r="L37" i="10"/>
  <c r="M37" i="10" s="1"/>
  <c r="N37" i="10" s="1"/>
  <c r="P37" i="10"/>
  <c r="Q37" i="10" s="1"/>
  <c r="R37" i="10" s="1"/>
  <c r="Q22" i="10"/>
  <c r="W22" i="10" s="1"/>
  <c r="X22" i="10" s="1"/>
  <c r="Y22" i="10" s="1"/>
  <c r="R129" i="8"/>
  <c r="Q129" i="8" l="1"/>
  <c r="AB19" i="10"/>
  <c r="Z22" i="10"/>
  <c r="R21" i="8"/>
  <c r="R124" i="8"/>
  <c r="T122" i="8"/>
  <c r="T14" i="8" s="1"/>
  <c r="T15" i="8"/>
  <c r="R123" i="8" l="1"/>
  <c r="R16" i="8"/>
  <c r="P129" i="8"/>
  <c r="P21" i="8" s="1"/>
  <c r="Q21" i="8"/>
  <c r="Q124" i="8"/>
  <c r="Q123" i="8" l="1"/>
  <c r="Q16" i="8"/>
  <c r="O129" i="8"/>
  <c r="R122" i="8"/>
  <c r="R14" i="8" s="1"/>
  <c r="R15" i="8"/>
  <c r="N129" i="8" l="1"/>
  <c r="O21" i="8"/>
  <c r="O124" i="8"/>
  <c r="Q122" i="8"/>
  <c r="Q14" i="8" s="1"/>
  <c r="Q15" i="8"/>
  <c r="M129" i="8" l="1"/>
  <c r="M21" i="8" s="1"/>
  <c r="O123" i="8"/>
  <c r="O16" i="8"/>
  <c r="N124" i="8"/>
  <c r="N21" i="8"/>
  <c r="N123" i="8" l="1"/>
  <c r="N16" i="8"/>
  <c r="O122" i="8"/>
  <c r="O14" i="8" s="1"/>
  <c r="O15" i="8"/>
  <c r="L129" i="8"/>
  <c r="K129" i="8" l="1"/>
  <c r="I129" i="8"/>
  <c r="L21" i="8"/>
  <c r="I21" i="8" s="1"/>
  <c r="L124" i="8"/>
  <c r="N122" i="8"/>
  <c r="N14" i="8" s="1"/>
  <c r="N15" i="8"/>
  <c r="L123" i="8" l="1"/>
  <c r="I124" i="8"/>
  <c r="L16" i="8"/>
  <c r="I16" i="8" s="1"/>
  <c r="J129" i="8"/>
  <c r="H129" i="8"/>
  <c r="K21" i="8"/>
  <c r="H21" i="8" s="1"/>
  <c r="F21" i="8" s="1"/>
  <c r="K124" i="8"/>
  <c r="H124" i="8" l="1"/>
  <c r="F124" i="8" s="1"/>
  <c r="K123" i="8"/>
  <c r="K16" i="8"/>
  <c r="H16" i="8" s="1"/>
  <c r="F16" i="8" s="1"/>
  <c r="G129" i="8"/>
  <c r="F129" i="8" s="1"/>
  <c r="J21" i="8"/>
  <c r="I123" i="8"/>
  <c r="L122" i="8"/>
  <c r="L15" i="8"/>
  <c r="I15" i="8" s="1"/>
  <c r="I122" i="8" l="1"/>
  <c r="L14" i="8"/>
  <c r="I14" i="8" s="1"/>
  <c r="K122" i="8"/>
  <c r="H123" i="8"/>
  <c r="K15" i="8"/>
  <c r="H15" i="8" s="1"/>
  <c r="F15" i="8" s="1"/>
  <c r="P39" i="10" l="1"/>
  <c r="F123" i="8"/>
  <c r="H122" i="8"/>
  <c r="F122" i="8" s="1"/>
  <c r="K14" i="8"/>
  <c r="H14" i="8" s="1"/>
  <c r="F14" i="8" s="1"/>
  <c r="V39" i="10" l="1"/>
  <c r="W39" i="10" s="1"/>
  <c r="X39" i="10" s="1"/>
  <c r="Y39" i="10" s="1"/>
  <c r="Z39" i="10" s="1"/>
  <c r="P23" i="10"/>
</calcChain>
</file>

<file path=xl/comments1.xml><?xml version="1.0" encoding="utf-8"?>
<comments xmlns="http://schemas.openxmlformats.org/spreadsheetml/2006/main">
  <authors>
    <author>Ю.А.Голайко</author>
  </authors>
  <commentList>
    <comment ref="D47" authorId="0">
      <text>
        <r>
          <rPr>
            <b/>
            <sz val="9"/>
            <color indexed="81"/>
            <rFont val="Tahoma"/>
            <family val="2"/>
            <charset val="204"/>
          </rPr>
          <t>Ю.А.Голайко:</t>
        </r>
        <r>
          <rPr>
            <sz val="9"/>
            <color indexed="81"/>
            <rFont val="Tahoma"/>
            <family val="2"/>
            <charset val="204"/>
          </rPr>
          <t xml:space="preserve">
Без ТСО</t>
        </r>
      </text>
    </comment>
  </commentList>
</comments>
</file>

<file path=xl/sharedStrings.xml><?xml version="1.0" encoding="utf-8"?>
<sst xmlns="http://schemas.openxmlformats.org/spreadsheetml/2006/main" count="3267" uniqueCount="441">
  <si>
    <t>(должность)</t>
  </si>
  <si>
    <t>(ФИО)</t>
  </si>
  <si>
    <t>Паспорт Программы</t>
  </si>
  <si>
    <t>ПРОГРАММА</t>
  </si>
  <si>
    <t>ЭНЕРГОСБЕРЕЖЕНИЯ И ПОВЫШЕНИЯ ЭНЕРГЕТИЧЕСКОЙ ЭФФЕКТИВНОСТИ</t>
  </si>
  <si>
    <t>Наименование Программы</t>
  </si>
  <si>
    <t xml:space="preserve">Основание для разработки Программы  </t>
  </si>
  <si>
    <t>Федеральный закон от 23.11.2009  №261-ФЗ «Об энергосбережении и о повышении энергетической эффективности и о внесении изменений в отдельные законодательные акты РФ»</t>
  </si>
  <si>
    <t>Почтовый адрес</t>
  </si>
  <si>
    <t>Ответственный за формирование Программы (ФИО, контактный телефон, e-mail)</t>
  </si>
  <si>
    <t>Начало реализации Программы</t>
  </si>
  <si>
    <t>Конец реализации Программы</t>
  </si>
  <si>
    <t>км</t>
  </si>
  <si>
    <t>ВСЕГО</t>
  </si>
  <si>
    <t>шт.</t>
  </si>
  <si>
    <t>мВА</t>
  </si>
  <si>
    <t>Доля от общего полезного отпуска, %</t>
  </si>
  <si>
    <t>Электрифицированный ж/д транспорт</t>
  </si>
  <si>
    <t>Электрифицированный гор.транспорт</t>
  </si>
  <si>
    <t>Непромышленные потребители</t>
  </si>
  <si>
    <t>электроэнергия</t>
  </si>
  <si>
    <t>тепловая энергия</t>
  </si>
  <si>
    <t>газ</t>
  </si>
  <si>
    <t>водоснабжение горячее</t>
  </si>
  <si>
    <t>водоснабжение холодное</t>
  </si>
  <si>
    <t>Количество единиц автотранспорта</t>
  </si>
  <si>
    <t>Количество единиц спецтехники</t>
  </si>
  <si>
    <t>№ п/п</t>
  </si>
  <si>
    <t>ед. изм.</t>
  </si>
  <si>
    <t>Показатели</t>
  </si>
  <si>
    <t>Объем электросетевого оборудования</t>
  </si>
  <si>
    <t>110 кВ и выше</t>
  </si>
  <si>
    <t>3-10 кВ</t>
  </si>
  <si>
    <t>Количество трансформаторов (автотрансформаторов),всего, в том числе:</t>
  </si>
  <si>
    <t>Мощность трансформаторов (автотрансформаторов),всего, в том числе:</t>
  </si>
  <si>
    <t>Характеристика потребителей</t>
  </si>
  <si>
    <t>Промышленные и приравниные  к ним потребители с мощностью 750 кВА и выше</t>
  </si>
  <si>
    <t>Промышленные  и приравненные  к ним потребители с мощгостью до 750 кВА</t>
  </si>
  <si>
    <t>Население, всего, в том числе:</t>
  </si>
  <si>
    <t xml:space="preserve">   городское</t>
  </si>
  <si>
    <t xml:space="preserve">   сельское</t>
  </si>
  <si>
    <t>Число потребителей , шт.</t>
  </si>
  <si>
    <t>Автотранспорт и спецтехника</t>
  </si>
  <si>
    <r>
      <t>тыс.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</si>
  <si>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тыс.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</si>
  <si>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>1.1.</t>
  </si>
  <si>
    <t>1.2.</t>
  </si>
  <si>
    <t>1.3.</t>
  </si>
  <si>
    <t>1.4.</t>
  </si>
  <si>
    <t>1.5.</t>
  </si>
  <si>
    <t>Отпуск электрической энергии (отпуск из сети)</t>
  </si>
  <si>
    <t>млн. кВт ч</t>
  </si>
  <si>
    <t>2.1.</t>
  </si>
  <si>
    <t>2.2.</t>
  </si>
  <si>
    <t>2.3.</t>
  </si>
  <si>
    <t>2.4.</t>
  </si>
  <si>
    <t>млн. руб. без НДС</t>
  </si>
  <si>
    <t>тыс. т у.т.</t>
  </si>
  <si>
    <t>млн.руб. без НДС</t>
  </si>
  <si>
    <t>млн. кВтч</t>
  </si>
  <si>
    <t>Гкал</t>
  </si>
  <si>
    <t>не оснащено</t>
  </si>
  <si>
    <t>с нарушением требований нормативной технической документации</t>
  </si>
  <si>
    <t>Водоснабжение горячее</t>
  </si>
  <si>
    <t>Водоснабжение холодное</t>
  </si>
  <si>
    <t>4.1.</t>
  </si>
  <si>
    <t>3.1.</t>
  </si>
  <si>
    <t>4.2.</t>
  </si>
  <si>
    <t>всего, шт.</t>
  </si>
  <si>
    <t xml:space="preserve">оснащено, % </t>
  </si>
  <si>
    <t>не оснащено, %</t>
  </si>
  <si>
    <t>Целевые показатели</t>
  </si>
  <si>
    <t>млн. кВт.ч</t>
  </si>
  <si>
    <t>ВН</t>
  </si>
  <si>
    <t>СНI</t>
  </si>
  <si>
    <t>СНII</t>
  </si>
  <si>
    <t>НН</t>
  </si>
  <si>
    <t>Отпуск электрической энергии в сеть (отпуск из сети), всего, в т.ч. по уровням напряжения:</t>
  </si>
  <si>
    <t>Потери электрической энергии</t>
  </si>
  <si>
    <t>Потери электрической энергии, всего, в т.ч. по уровням напряжения:</t>
  </si>
  <si>
    <t>% от п.1.1.</t>
  </si>
  <si>
    <t>% от п.1.2.</t>
  </si>
  <si>
    <t>% от п.1.3.</t>
  </si>
  <si>
    <t>% от п.1.4.</t>
  </si>
  <si>
    <t>% от п.1</t>
  </si>
  <si>
    <t>% от п.2</t>
  </si>
  <si>
    <t>3.3.</t>
  </si>
  <si>
    <t>3.4.</t>
  </si>
  <si>
    <t>3.2.</t>
  </si>
  <si>
    <t>Плановые значения целевых  показателей</t>
  </si>
  <si>
    <t>4.3.</t>
  </si>
  <si>
    <t>4.4.</t>
  </si>
  <si>
    <t>5.1.</t>
  </si>
  <si>
    <t>5.2.</t>
  </si>
  <si>
    <t>5.3.</t>
  </si>
  <si>
    <t>5.4.</t>
  </si>
  <si>
    <t>Наименование мероприятия</t>
  </si>
  <si>
    <t>Плановые  численные значения экономии  в обозначенной размеренности</t>
  </si>
  <si>
    <t>Численное значение экономии в указанной размерности</t>
  </si>
  <si>
    <t>Численное значение экономии, т.у.т.</t>
  </si>
  <si>
    <r>
      <t xml:space="preserve">Численное значение экономии, </t>
    </r>
    <r>
      <rPr>
        <sz val="11"/>
        <rFont val="Calibri"/>
        <family val="2"/>
        <charset val="204"/>
      </rPr>
      <t xml:space="preserve">млн. руб. </t>
    </r>
  </si>
  <si>
    <t>Организационные мероприятия</t>
  </si>
  <si>
    <t>Технические мероприятия</t>
  </si>
  <si>
    <t>Электроэнергия</t>
  </si>
  <si>
    <t>Техническое перевооружение и реконструкция и новое строительство</t>
  </si>
  <si>
    <t>Программа развития средств учета и контроля электроэнергии</t>
  </si>
  <si>
    <t>Прочие программы и мероприятия</t>
  </si>
  <si>
    <t>1.6.</t>
  </si>
  <si>
    <t>Укрупненные показатели</t>
  </si>
  <si>
    <t>год</t>
  </si>
  <si>
    <t>млн. кВт.ч.</t>
  </si>
  <si>
    <t>% от отпуска в сеть (отпуска из сети)</t>
  </si>
  <si>
    <t>% от затрат на инвестиционную программу</t>
  </si>
  <si>
    <t>Энергетические ресурсы</t>
  </si>
  <si>
    <t>план</t>
  </si>
  <si>
    <t>Расход на собственные нужды подстанций, всего, в т.ч. по уровням напряжения:</t>
  </si>
  <si>
    <t>1.3.1.</t>
  </si>
  <si>
    <t>1.3.2.</t>
  </si>
  <si>
    <t>2.1.1.</t>
  </si>
  <si>
    <t>2.1.2.</t>
  </si>
  <si>
    <t>2.1.3.</t>
  </si>
  <si>
    <t>2.1.4.</t>
  </si>
  <si>
    <t>2.1.5.</t>
  </si>
  <si>
    <t>2.1.6.</t>
  </si>
  <si>
    <t>2.2.1.</t>
  </si>
  <si>
    <t>2.2.2.</t>
  </si>
  <si>
    <t>2.2.3.</t>
  </si>
  <si>
    <t>2.2.4.</t>
  </si>
  <si>
    <t>2.2.5.</t>
  </si>
  <si>
    <t>2.2.6.</t>
  </si>
  <si>
    <t>Доля затрат в инвестиционной программе, направленной на реализацию целевых мероприятий в области энергосбережения и повышения энергетической эффективности</t>
  </si>
  <si>
    <t>% от п.3.1.</t>
  </si>
  <si>
    <t>% от п.3.2.</t>
  </si>
  <si>
    <t>% от п.3.3.</t>
  </si>
  <si>
    <t>% от п.3.4.</t>
  </si>
  <si>
    <t>% от п.4.</t>
  </si>
  <si>
    <t>% от п.4.1.</t>
  </si>
  <si>
    <t>% от п.4.2.</t>
  </si>
  <si>
    <t>% от п.4.3.</t>
  </si>
  <si>
    <t>6.1.</t>
  </si>
  <si>
    <t>6.2.</t>
  </si>
  <si>
    <t>6.3.</t>
  </si>
  <si>
    <t>6.4.</t>
  </si>
  <si>
    <t>Количество точек поставки энергетических ресурсов на хозяйственные нужды</t>
  </si>
  <si>
    <t>ВСЕГО по годам экономия в указанной размерности</t>
  </si>
  <si>
    <t>Потребление электрической энергии</t>
  </si>
  <si>
    <t>1.</t>
  </si>
  <si>
    <t>2.</t>
  </si>
  <si>
    <t>3.</t>
  </si>
  <si>
    <t>4.</t>
  </si>
  <si>
    <t>% от п.3</t>
  </si>
  <si>
    <t>% от п.1.1</t>
  </si>
  <si>
    <t>% от п.4.1</t>
  </si>
  <si>
    <t>% от п.1.2</t>
  </si>
  <si>
    <t>% от п.4.2</t>
  </si>
  <si>
    <t>% от п.1.3</t>
  </si>
  <si>
    <t>% от п.4.3</t>
  </si>
  <si>
    <t>% от п.1.4</t>
  </si>
  <si>
    <t>% от п.4.4</t>
  </si>
  <si>
    <t>% от п.5</t>
  </si>
  <si>
    <t>6.</t>
  </si>
  <si>
    <t>Технологические потери электрической энергии, в т.ч. по уровням напряжения:</t>
  </si>
  <si>
    <t>% от п.5.1</t>
  </si>
  <si>
    <t>% от п.5.2</t>
  </si>
  <si>
    <t>% от п.5.3</t>
  </si>
  <si>
    <t>Нетехнические потери электрической энергии (п.5 - п.6)</t>
  </si>
  <si>
    <t>7.1.</t>
  </si>
  <si>
    <t>7.2.</t>
  </si>
  <si>
    <t>7.3.</t>
  </si>
  <si>
    <t>7.4.</t>
  </si>
  <si>
    <t>операционные (OPEX)</t>
  </si>
  <si>
    <t>в т.ч.:</t>
  </si>
  <si>
    <t>тыс. т.у.т.               (за исключением воды)</t>
  </si>
  <si>
    <t>Расход на хозяйственные нужды</t>
  </si>
  <si>
    <t>0,4 кВ, в т.ч.:</t>
  </si>
  <si>
    <t xml:space="preserve">с самонесущим изолированным проводом </t>
  </si>
  <si>
    <t>Производодственные с/х потребители</t>
  </si>
  <si>
    <t>`</t>
  </si>
  <si>
    <t>Общий объем зданий, в т.ч.:</t>
  </si>
  <si>
    <t>оснащено, в т.ч.:</t>
  </si>
  <si>
    <t>системами АИИС КУЭ, интеллектульного учета, т.ч.:</t>
  </si>
  <si>
    <t>по уровню СНII</t>
  </si>
  <si>
    <t>по уровню НН</t>
  </si>
  <si>
    <t>Затраты (план), млн. руб. (без НДС)</t>
  </si>
  <si>
    <t>Затраты (факт), млн. руб. (без НДС)</t>
  </si>
  <si>
    <t>20-35 кВ</t>
  </si>
  <si>
    <t>0,4 кВ</t>
  </si>
  <si>
    <t>Количество зданий</t>
  </si>
  <si>
    <t>отапливаемый объем</t>
  </si>
  <si>
    <t>% от длины ВЛ 0,4 кВ</t>
  </si>
  <si>
    <t>Здания административного и административно-производственного назначения</t>
  </si>
  <si>
    <t>1.1.1.</t>
  </si>
  <si>
    <t>% от п.1.1.1.</t>
  </si>
  <si>
    <t>1.1.2.</t>
  </si>
  <si>
    <t>% от п.1.1.2.</t>
  </si>
  <si>
    <t>1.1.3.</t>
  </si>
  <si>
    <t>% от п.1.1.3.</t>
  </si>
  <si>
    <t>1.1.4.</t>
  </si>
  <si>
    <t>% от п.1.1.4.</t>
  </si>
  <si>
    <r>
      <rPr>
        <i/>
        <sz val="11"/>
        <color theme="1"/>
        <rFont val="Calibri"/>
        <family val="2"/>
        <charset val="204"/>
        <scheme val="minor"/>
      </rPr>
      <t>Примечание:</t>
    </r>
    <r>
      <rPr>
        <sz val="11"/>
        <color theme="1"/>
        <rFont val="Calibri"/>
        <family val="2"/>
        <charset val="204"/>
        <scheme val="minor"/>
      </rPr>
      <t xml:space="preserve"> форма заполняется для группировки и оценки компаний по характерным признакам</t>
    </r>
  </si>
  <si>
    <t xml:space="preserve">Количество точек приема (поставки) электрической энергии, всего, в </t>
  </si>
  <si>
    <t>иные виды ТЭР</t>
  </si>
  <si>
    <t>Доля автотранспорта, находящегося в эксплуатации более 10 лет от общего количества</t>
  </si>
  <si>
    <t>%</t>
  </si>
  <si>
    <t>Доля спецтехники, находящейся в эксплуатации более 10 лет от общего количества</t>
  </si>
  <si>
    <t>1.5.1.</t>
  </si>
  <si>
    <t>1.5.1.1.</t>
  </si>
  <si>
    <t>1.5.2.</t>
  </si>
  <si>
    <t>1.5.3.</t>
  </si>
  <si>
    <t xml:space="preserve">% от п. 1.5. </t>
  </si>
  <si>
    <t>% от п.1.5.1.</t>
  </si>
  <si>
    <t>% от п. 1.5.1.1.</t>
  </si>
  <si>
    <t>% от 1.5.1.</t>
  </si>
  <si>
    <t>тыс. т.у.т.</t>
  </si>
  <si>
    <t>дизельное топливо, в т.ч.:</t>
  </si>
  <si>
    <t>Форма 2 - Перечень мероприятий по энергосбережению и повышению энергетической эффективности (мероприятия с «прямыми» эффектами)</t>
  </si>
  <si>
    <t xml:space="preserve">Форма 4 - Показатели баланса электрической энергии </t>
  </si>
  <si>
    <t>Расход энергетических ресурсов на хозяйственные нужды зданий административно-производственного назначения, всего, в т.ч.:</t>
  </si>
  <si>
    <t>Расход природных ресурсов на хозяйственные нужды зданий административно-производственного назначения, всего, в т.ч.:</t>
  </si>
  <si>
    <t>7.</t>
  </si>
  <si>
    <t xml:space="preserve"> 7.1</t>
  </si>
  <si>
    <t xml:space="preserve"> 7.2</t>
  </si>
  <si>
    <t>иные виды природных ресурсов</t>
  </si>
  <si>
    <t xml:space="preserve"> 7.3</t>
  </si>
  <si>
    <t>8.1.</t>
  </si>
  <si>
    <t>8.1.1.</t>
  </si>
  <si>
    <t>8.1.2.</t>
  </si>
  <si>
    <t>8.2.</t>
  </si>
  <si>
    <t>8.2.1.</t>
  </si>
  <si>
    <t>8.2.2.</t>
  </si>
  <si>
    <t>тыс.л.</t>
  </si>
  <si>
    <t>тыс.л/100 км</t>
  </si>
  <si>
    <t>тыс.л</t>
  </si>
  <si>
    <t>Расход  моторного топлива автотранспортом и спецтехникой, всего, в т.ч.:</t>
  </si>
  <si>
    <t>электрическая энергия</t>
  </si>
  <si>
    <t>газ природный (в т. ч. сжиженный)</t>
  </si>
  <si>
    <t>8.3.</t>
  </si>
  <si>
    <t xml:space="preserve"> 8.3.2</t>
  </si>
  <si>
    <t>бензин, в т.ч.:</t>
  </si>
  <si>
    <t>автотранспортом</t>
  </si>
  <si>
    <t>спецтехникой</t>
  </si>
  <si>
    <t>Иные виды топлива для автотраспорта и спецтехники, всего, в т.ч.:</t>
  </si>
  <si>
    <t xml:space="preserve"> 8.3.1</t>
  </si>
  <si>
    <t>тепловая энергия (системы отопления зданий)</t>
  </si>
  <si>
    <t>газ природный (в том числе сжиженный)</t>
  </si>
  <si>
    <r>
      <t>тыс. м</t>
    </r>
    <r>
      <rPr>
        <vertAlign val="superscript"/>
        <sz val="11"/>
        <color theme="1" tint="4.9989318521683403E-2"/>
        <rFont val="Calibri"/>
        <family val="2"/>
        <charset val="204"/>
        <scheme val="minor"/>
      </rPr>
      <t>3</t>
    </r>
  </si>
  <si>
    <t>Общая площадь зданий</t>
  </si>
  <si>
    <t>тыс.л/м.час</t>
  </si>
  <si>
    <t xml:space="preserve">Наименование </t>
  </si>
  <si>
    <t>Форма 1 - Целевые показатели программы энергосбережения и повышения энергетической эффективности</t>
  </si>
  <si>
    <t>Затраты, млн. руб. без НДС</t>
  </si>
  <si>
    <t>Затраты на программу развития системы учета, млн. руб. без НДС</t>
  </si>
  <si>
    <t>млн. руб.  без НДС                                           (с учетом воды)</t>
  </si>
  <si>
    <t>Расход моторного топлива автотранспортом и спецтехникой</t>
  </si>
  <si>
    <t xml:space="preserve">тыс. т.у.т. </t>
  </si>
  <si>
    <t xml:space="preserve">млн. руб.  без НДС  </t>
  </si>
  <si>
    <t>Статья затрат (CAPEX, OPEX)</t>
  </si>
  <si>
    <t>Источник финансирования</t>
  </si>
  <si>
    <t>Длина воздушных линий(ВЛ) (по цепям),всего, в том числе:</t>
  </si>
  <si>
    <t>Длина кабельных линий (КЛ) (по цепям),всего, в том числе:</t>
  </si>
  <si>
    <t>Тепловая энергия (системы опопления зданий)</t>
  </si>
  <si>
    <t>Газ природный (в том числе сжиженный)</t>
  </si>
  <si>
    <t>3.1.1.</t>
  </si>
  <si>
    <t>Бензин</t>
  </si>
  <si>
    <t>3.1.2.</t>
  </si>
  <si>
    <t>3.1.3.</t>
  </si>
  <si>
    <t>Дизельное топливо</t>
  </si>
  <si>
    <t>Иные виды топлива</t>
  </si>
  <si>
    <t>3.2.1.</t>
  </si>
  <si>
    <t>3.2.2.</t>
  </si>
  <si>
    <t>3.2.3.</t>
  </si>
  <si>
    <t>Форма 3 - Численные значения экономии для мероприятий по энергосбережению и повышению энергетической эффективности (блоки мероприятий с «сопутствующими» эффектами)</t>
  </si>
  <si>
    <t>МРСК, ФСК</t>
  </si>
  <si>
    <t>Отпуск электрической энергии в соответствии с "экономическим" балансом электрической энергии по уровням напряжения:</t>
  </si>
  <si>
    <r>
      <t>Гкал/м</t>
    </r>
    <r>
      <rPr>
        <vertAlign val="superscript"/>
        <sz val="11"/>
        <color theme="1" tint="4.9989318521683403E-2"/>
        <rFont val="Calibri"/>
        <family val="2"/>
        <charset val="204"/>
        <scheme val="minor"/>
      </rPr>
      <t xml:space="preserve">3 </t>
    </r>
  </si>
  <si>
    <t>Мероприятия по снижению потерь электрической энергии</t>
  </si>
  <si>
    <t>Мероприятия, направленные на снижение расхода электроэнергии на собственные нужды подстанций</t>
  </si>
  <si>
    <t>Мероприятия, направленные на снижение расхода энергетических ресурсов и воды на хозяйственные нужды зданий административно-производственного назначения</t>
  </si>
  <si>
    <t>Мероприятия, направленные на снижение расхода моторного топлива автотранспортом и спецтехникой</t>
  </si>
  <si>
    <t>РСК</t>
  </si>
  <si>
    <t>иные виды ТЭР (уголь, мазут, дизельное топливо, керосин и т.д.)</t>
  </si>
  <si>
    <t>Форма 5* - Общая информация о электросетевом комплексе</t>
  </si>
  <si>
    <t>млн. кВт∙ч</t>
  </si>
  <si>
    <r>
      <t>млн. кВт∙ч/м</t>
    </r>
    <r>
      <rPr>
        <vertAlign val="superscript"/>
        <sz val="11"/>
        <color theme="1" tint="4.9989318521683403E-2"/>
        <rFont val="Calibri"/>
        <family val="2"/>
        <charset val="204"/>
        <scheme val="minor"/>
      </rPr>
      <t>2</t>
    </r>
  </si>
  <si>
    <t>Отпуск электрической энергии в сеть без учета "последней мили" и объема электрической энергии, отпущенной с шин генераторов</t>
  </si>
  <si>
    <t>Наименование титула ИПР (заполняется по мероприятиям инвестиционного характера)</t>
  </si>
  <si>
    <t>Размерность экономии</t>
  </si>
  <si>
    <t>% от п.5.4</t>
  </si>
  <si>
    <r>
      <rPr>
        <sz val="11"/>
        <rFont val="Calibri"/>
        <family val="2"/>
        <charset val="204"/>
        <scheme val="minor"/>
      </rPr>
      <t xml:space="preserve">Отпуск электрической энергии без учета </t>
    </r>
    <r>
      <rPr>
        <sz val="11"/>
        <color theme="1"/>
        <rFont val="Calibri"/>
        <family val="2"/>
        <charset val="204"/>
        <scheme val="minor"/>
      </rPr>
      <t>"последней мили" и объема электрической энергии, отпущенной с шин генераторов</t>
    </r>
  </si>
  <si>
    <r>
      <t>Потери электрической энергии, всего, в т.ч. по уровням напряжения</t>
    </r>
    <r>
      <rPr>
        <sz val="11"/>
        <color theme="1"/>
        <rFont val="Calibri"/>
        <family val="2"/>
        <charset val="204"/>
        <scheme val="minor"/>
      </rPr>
      <t>:</t>
    </r>
  </si>
  <si>
    <t>2 кв. 2015</t>
  </si>
  <si>
    <t>3 кв. 2015</t>
  </si>
  <si>
    <t>4 кв. 2015</t>
  </si>
  <si>
    <t>1 кв. 2015</t>
  </si>
  <si>
    <t>.</t>
  </si>
  <si>
    <t xml:space="preserve"> т.у.т.</t>
  </si>
  <si>
    <r>
      <t>тыс. м</t>
    </r>
    <r>
      <rPr>
        <vertAlign val="superscript"/>
        <sz val="11"/>
        <color theme="1" tint="4.9989318521683403E-2"/>
        <rFont val="Calibri"/>
        <family val="2"/>
        <charset val="204"/>
        <scheme val="minor"/>
      </rPr>
      <t>3</t>
    </r>
    <r>
      <rPr>
        <sz val="11"/>
        <color theme="1" tint="4.9989318521683403E-2"/>
        <rFont val="Calibri"/>
        <family val="2"/>
        <charset val="204"/>
        <scheme val="minor"/>
      </rPr>
      <t xml:space="preserve"> </t>
    </r>
  </si>
  <si>
    <t>тыс.т.</t>
  </si>
  <si>
    <t>тыс. л</t>
  </si>
  <si>
    <t>Прочие программы и мероприятия (хозяйственные нужды, моторное топливо)</t>
  </si>
  <si>
    <t>МРСК Северо-Запада</t>
  </si>
  <si>
    <t>Архэнерго</t>
  </si>
  <si>
    <t>Вологдаэнерго</t>
  </si>
  <si>
    <t>Карелэнерго</t>
  </si>
  <si>
    <t>Колэнерго</t>
  </si>
  <si>
    <t>Комиэнерго</t>
  </si>
  <si>
    <t>Новгородэнерго</t>
  </si>
  <si>
    <t>Псковэнерго</t>
  </si>
  <si>
    <t>МРСК Северо_Запада</t>
  </si>
  <si>
    <t>ОАО "МРСК Северо-Запада"</t>
  </si>
  <si>
    <t>Тепловая энергия (системы отопления зданий)</t>
  </si>
  <si>
    <t xml:space="preserve">ОАО "МРСК Северо-Запада" </t>
  </si>
  <si>
    <t xml:space="preserve">Номер Паспорта </t>
  </si>
  <si>
    <t xml:space="preserve">Обеспеченность источником финансирования </t>
  </si>
  <si>
    <t xml:space="preserve">Примечание </t>
  </si>
  <si>
    <t xml:space="preserve">Наименование мероприятия </t>
  </si>
  <si>
    <t>Размерность экономии (млн. квт.ч/Гкал/тыс. м3/тыс.л/тыс.т.)</t>
  </si>
  <si>
    <t xml:space="preserve">Мероприятия,направленные на снижение расхода энергетических ресурсов и воды на хозяйственные нужды зданий административно-производственного назначения </t>
  </si>
  <si>
    <t xml:space="preserve">1 кв. </t>
  </si>
  <si>
    <t>2 кв.</t>
  </si>
  <si>
    <t>3 кв.</t>
  </si>
  <si>
    <t>4 кв.</t>
  </si>
  <si>
    <t xml:space="preserve">Потери электроэнергии </t>
  </si>
  <si>
    <t>Электроэнергия на ПХН</t>
  </si>
  <si>
    <t xml:space="preserve">Тепловая энергия </t>
  </si>
  <si>
    <t xml:space="preserve">Горячая вода </t>
  </si>
  <si>
    <t>руб/кВтч</t>
  </si>
  <si>
    <t>руб/Гкал</t>
  </si>
  <si>
    <t xml:space="preserve">Холодная вода </t>
  </si>
  <si>
    <t>руб/тыс3</t>
  </si>
  <si>
    <t xml:space="preserve">Природный газ </t>
  </si>
  <si>
    <t>руб/тыс4</t>
  </si>
  <si>
    <t>руб/л</t>
  </si>
  <si>
    <t xml:space="preserve">Дизельное топливо </t>
  </si>
  <si>
    <t>2015 (план)</t>
  </si>
  <si>
    <t>2016 (план)</t>
  </si>
  <si>
    <t>2015 (факт)</t>
  </si>
  <si>
    <t>2016 (факт)</t>
  </si>
  <si>
    <t>2019 (факт)</t>
  </si>
  <si>
    <t>2017 (факт)</t>
  </si>
  <si>
    <t>2018 (факт)</t>
  </si>
  <si>
    <t>2019  (план)</t>
  </si>
  <si>
    <t>2018 (план)</t>
  </si>
  <si>
    <t>2017 (план)</t>
  </si>
  <si>
    <t xml:space="preserve">млн.кВтч </t>
  </si>
  <si>
    <r>
      <t xml:space="preserve">Численное значение экономии, </t>
    </r>
    <r>
      <rPr>
        <sz val="11"/>
        <color theme="1"/>
        <rFont val="Calibri"/>
        <family val="2"/>
        <charset val="204"/>
      </rPr>
      <t xml:space="preserve">млн. руб. </t>
    </r>
  </si>
  <si>
    <t>т.у.т.</t>
  </si>
  <si>
    <t xml:space="preserve">Ф3-Перечень мероприятий с сопутствующим эффектом </t>
  </si>
  <si>
    <t xml:space="preserve">Мероприятия с сопутствующим эффектом </t>
  </si>
  <si>
    <t xml:space="preserve">Мероприятия, направленные на снижение расхода энергетических ресурсов и воды на хозяйственные нужды  и моторное топливо </t>
  </si>
  <si>
    <t>Мероприятия по снижению потерь электрической энергии ВСЕГО</t>
  </si>
  <si>
    <t>тыс. м3</t>
  </si>
  <si>
    <t xml:space="preserve">Мероприятия по снижению потерь электрической энергии , кроме СН ПС и РП </t>
  </si>
  <si>
    <t xml:space="preserve">Вологдаэнерго </t>
  </si>
  <si>
    <t xml:space="preserve">Комиэнерго </t>
  </si>
  <si>
    <t xml:space="preserve">Плановые показатели , относительно 2012 г. в тыс. т.у.т. </t>
  </si>
  <si>
    <t xml:space="preserve">Итого </t>
  </si>
  <si>
    <t>Ф1-Целевые показатели</t>
  </si>
  <si>
    <t xml:space="preserve">Ф2-Перечень мероприятий с прямыми затратами </t>
  </si>
  <si>
    <t xml:space="preserve">Ф-3 перечень мероприятий с сопутствующими затратами </t>
  </si>
  <si>
    <t>Ф4-Показатели баланса</t>
  </si>
  <si>
    <t>Ф-3 расшифровка</t>
  </si>
  <si>
    <t xml:space="preserve">Архэнерго </t>
  </si>
  <si>
    <t>14.10.28</t>
  </si>
  <si>
    <t xml:space="preserve">Сверка </t>
  </si>
  <si>
    <t>Прописано 14.10.28</t>
  </si>
  <si>
    <t>14.10.28, поправлены формулы по % потерь  в ПЭСБ КОМИ ЭНЕРГО и МРСК</t>
  </si>
  <si>
    <t>Поправлено в ПЭСБ Вологдаэнерго 14.10.28</t>
  </si>
  <si>
    <t>14.10.28 Программа Вологдаэнерго и МРСК  поправлена по % потерь</t>
  </si>
  <si>
    <t>Всего,</t>
  </si>
  <si>
    <t>ПХН</t>
  </si>
  <si>
    <t xml:space="preserve">Моторное топливо </t>
  </si>
  <si>
    <t xml:space="preserve">ИЗ Паспорта филиала </t>
  </si>
  <si>
    <t>Эффекты по ПХН и моторному топливу тыс.т.у.т., из ПЭСБ</t>
  </si>
  <si>
    <t xml:space="preserve">Потребление  с учётом мероприятий в тыс.тут </t>
  </si>
  <si>
    <t xml:space="preserve">Свод целевые показатели ПХН и Моторное топливо тыс.т.у.т. , из Программ филиалов </t>
  </si>
  <si>
    <t>14.10.30 поправлены формулы в  Свода и филиала</t>
  </si>
  <si>
    <t>Поправлено в ПЭСБ Колэнерго 14.10.30</t>
  </si>
  <si>
    <t xml:space="preserve">Из отчётов по ПЭСБ , с учётом перевода в новые т.у.т. и моторным топливом </t>
  </si>
  <si>
    <t>Прирост новых объёмов ,</t>
  </si>
  <si>
    <t xml:space="preserve">МРСК </t>
  </si>
  <si>
    <t xml:space="preserve"> тыс.т.ут.</t>
  </si>
  <si>
    <t>Плановое потребление при 5 % снижении потребления от 2012 года , тыс.т.у.т.</t>
  </si>
  <si>
    <t xml:space="preserve">2013 (факт) </t>
  </si>
  <si>
    <t>2012 (факт)</t>
  </si>
  <si>
    <t>ИТОГО "МРСК  Северо-Запада"</t>
  </si>
  <si>
    <t>Энергетические ресурсы для объектов ПХН</t>
  </si>
  <si>
    <t>Подразделение</t>
  </si>
  <si>
    <t>Наименование</t>
  </si>
  <si>
    <t>Целевой показатель 2018 г.</t>
  </si>
  <si>
    <t>Ссопутствующим эффектом</t>
  </si>
  <si>
    <t xml:space="preserve">141105 Балансы 2012-2013  Сверены и соотвтетсвуют данным Артемьевой </t>
  </si>
  <si>
    <t>Тыс.т.у.т</t>
  </si>
  <si>
    <t>тыс.м3</t>
  </si>
  <si>
    <t xml:space="preserve">141105 Выполнен свод эффектов и целевых показателей </t>
  </si>
  <si>
    <r>
      <t xml:space="preserve">Вологдаэнерго , соответствует </t>
    </r>
    <r>
      <rPr>
        <sz val="11"/>
        <color rgb="FFFF0000"/>
        <rFont val="Times New Roman"/>
        <family val="1"/>
        <charset val="204"/>
      </rPr>
      <t xml:space="preserve"> по целевым показателям снижению от 2013 г. но не т динамики от эффектов </t>
    </r>
  </si>
  <si>
    <t>С сопутствующим эффектом</t>
  </si>
  <si>
    <t xml:space="preserve">Балансы </t>
  </si>
  <si>
    <t xml:space="preserve">Новые </t>
  </si>
  <si>
    <t>Полезный отпуск</t>
  </si>
  <si>
    <t xml:space="preserve">потребители </t>
  </si>
  <si>
    <t>Промышленные  и приравненные  к ним потребители с мощностью до 750 кВА</t>
  </si>
  <si>
    <t>Артемьева согласовала</t>
  </si>
  <si>
    <t>Электроэнергия увеличение на 505 тыс.кВт.ч. , за счёт выделения ПХН из СН (см. Пояснительную записку)</t>
  </si>
  <si>
    <t xml:space="preserve">Пояснения  </t>
  </si>
  <si>
    <t>Переданы  объекты от ФСК  в конце 2012 г. с объёмом потребления в 2013 г. - 596,0169 тыс. кВтч</t>
  </si>
  <si>
    <t xml:space="preserve">Не согласовано </t>
  </si>
  <si>
    <t xml:space="preserve">14.11.14 Тиханову и Орлову указано на недостаток эффектов </t>
  </si>
  <si>
    <t xml:space="preserve">14.11.14 по ПХН  эффект достаточен на моторное топливо нехватает. Указано Видинееву </t>
  </si>
  <si>
    <t xml:space="preserve">14.11.14 указано Чемашкину на недостаточное количество мероприятий </t>
  </si>
  <si>
    <t>14.11.14 позвонено Шачневу дорабатывают объём мероприятий  на ПХН</t>
  </si>
  <si>
    <t>Увеличение на 830 тыс. кВт*ч</t>
  </si>
  <si>
    <t>п</t>
  </si>
  <si>
    <t>сниж на 5% только ПХН</t>
  </si>
  <si>
    <t>Электроэнергия,  увеличение на 0,743 млн.кВт.ч., за счёт выделения элетроприёмников из СН ПС и РП в 2015</t>
  </si>
  <si>
    <t>снижение за счет более эфф.новой техники, списание старой техники</t>
  </si>
  <si>
    <t>в рамках инвестиционной программы (справочно)</t>
  </si>
  <si>
    <t>196247, Санкт-Петербург, пл.Конституции д.3А</t>
  </si>
  <si>
    <t xml:space="preserve">1 кв. 2016 </t>
  </si>
  <si>
    <t>2 кв. 2016</t>
  </si>
  <si>
    <t>3 кв. 2016</t>
  </si>
  <si>
    <t>4 кв. 2016</t>
  </si>
  <si>
    <t>Базовый год (2014)</t>
  </si>
  <si>
    <t>1 кв. 2016</t>
  </si>
  <si>
    <t>1 кв 2016</t>
  </si>
  <si>
    <t>2 кв 2016</t>
  </si>
  <si>
    <t>3 кв 2016</t>
  </si>
  <si>
    <t>4 кв 2016</t>
  </si>
  <si>
    <t>НА 2016 г. -2020 г.</t>
  </si>
  <si>
    <t>2014 (базовый год)</t>
  </si>
  <si>
    <t xml:space="preserve">капитальные (инвестиционная программа - CAPEX) </t>
  </si>
  <si>
    <t>2015 факт</t>
  </si>
  <si>
    <t>2014 факт</t>
  </si>
  <si>
    <t/>
  </si>
  <si>
    <t>-</t>
  </si>
  <si>
    <t>Генеральный директор</t>
  </si>
  <si>
    <t>А.В.Летягин</t>
  </si>
  <si>
    <t>Форма 2 - Перечень мероприятий с прямыми затратами</t>
  </si>
  <si>
    <t>ПАО "МРСК Северо-Запада"</t>
  </si>
  <si>
    <t>«Программа энергосбережения и повышения энергетической эффективностиПАО "МРСК Северо-Запада" на период 2016-2020 гг.»</t>
  </si>
  <si>
    <r>
      <rPr>
        <b/>
        <sz val="12"/>
        <color theme="1"/>
        <rFont val="Calibri"/>
        <family val="2"/>
        <charset val="204"/>
        <scheme val="minor"/>
      </rPr>
      <t xml:space="preserve">ВСЕГО                                    </t>
    </r>
    <r>
      <rPr>
        <sz val="12"/>
        <color theme="1"/>
        <rFont val="Calibri"/>
        <family val="2"/>
        <charset val="204"/>
        <scheme val="minor"/>
      </rPr>
      <t>за 2016-2020 гг.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</si>
</sst>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#,##0.0"/>
    <numFmt numFmtId="168" formatCode="_-* #,##0_$_-;\-* #,##0_$_-;_-* &quot;-&quot;_$_-;_-@_-"/>
    <numFmt numFmtId="169" formatCode="_-* #,##0.00_$_-;\-* #,##0.00_$_-;_-* &quot;-&quot;??_$_-;_-@_-"/>
    <numFmt numFmtId="170" formatCode="&quot;$&quot;#,##0_);[Red]\(&quot;$&quot;#,##0\)"/>
    <numFmt numFmtId="171" formatCode="_-* #,##0.00&quot;$&quot;_-;\-* #,##0.00&quot;$&quot;_-;_-* &quot;-&quot;??&quot;$&quot;_-;_-@_-"/>
    <numFmt numFmtId="172" formatCode="General_)"/>
    <numFmt numFmtId="173" formatCode="_-* #,##0.00[$€-1]_-;\-* #,##0.00[$€-1]_-;_-* &quot;-&quot;??[$€-1]_-"/>
    <numFmt numFmtId="174" formatCode="_-* #,##0_d_._-;\-* #,##0_d_._-;_-* &quot;-&quot;_d_._-;_-@_-"/>
    <numFmt numFmtId="175" formatCode="_-* #,##0.00_d_._-;\-* #,##0.00_d_._-;_-* &quot;-&quot;??_d_._-;_-@_-"/>
    <numFmt numFmtId="176" formatCode="_-* #,##0\ _D_M_-;\-* #,##0\ _D_M_-;_-* &quot;-&quot;\ _D_M_-;_-@_-"/>
    <numFmt numFmtId="177" formatCode="_-* #,##0.00\ _D_M_-;\-* #,##0.00\ _D_M_-;_-* &quot;-&quot;??\ _D_M_-;_-@_-"/>
    <numFmt numFmtId="178" formatCode="_-* #,##0.00_р_._-;\-* #,##0.00_р_._-;_-* \-??_р_._-;_-@_-"/>
    <numFmt numFmtId="179" formatCode="#,##0_);[Red]\(#,##0\)"/>
    <numFmt numFmtId="180" formatCode="0.0%"/>
    <numFmt numFmtId="181" formatCode="_(* #,##0_);_(* \(#,##0\);_(* &quot;-&quot;_);_(@_)"/>
    <numFmt numFmtId="182" formatCode="###\ ##\ ##"/>
    <numFmt numFmtId="183" formatCode="_(* #,##0_);_(* \(#,##0\);_(* &quot;-&quot;??_);_(@_)"/>
    <numFmt numFmtId="184" formatCode="_(* #,##0.000_);_(* \(#,##0.000\);_(* &quot;-&quot;???_);_(@_)"/>
    <numFmt numFmtId="185" formatCode="_-* #,##0_-;\-* #,##0_-;_-* &quot;-&quot;_-;_-@_-"/>
    <numFmt numFmtId="186" formatCode="_-* #,##0.00_-;\-* #,##0.00_-;_-* &quot;-&quot;??_-;_-@_-"/>
    <numFmt numFmtId="187" formatCode="0_);\(0\)"/>
    <numFmt numFmtId="188" formatCode="_-&quot;Ј&quot;* #,##0_-;\-&quot;Ј&quot;* #,##0_-;_-&quot;Ј&quot;* &quot;-&quot;_-;_-@_-"/>
    <numFmt numFmtId="189" formatCode="_-&quot;Ј&quot;* #,##0.00_-;\-&quot;Ј&quot;* #,##0.00_-;_-&quot;Ј&quot;* &quot;-&quot;??_-;_-@_-"/>
    <numFmt numFmtId="191" formatCode="_-* #,##0.00_-;\-* #,##0.00_-;_-* &quot;0&quot;??_-;_-@_-"/>
    <numFmt numFmtId="193" formatCode="_-* #,##0.0000_р_._-;\-* #,##0.0000_р_._-;_-* &quot;-&quot;??_р_._-;_-@_-"/>
    <numFmt numFmtId="196" formatCode="_-* #,##0.00000_р_._-;\-* #,##0.00000_р_._-;_-* &quot;-&quot;??_р_._-;_-@_-"/>
    <numFmt numFmtId="199" formatCode="0.0000"/>
    <numFmt numFmtId="200" formatCode="#,##0.0000"/>
    <numFmt numFmtId="201" formatCode="#,##0.00000"/>
    <numFmt numFmtId="202" formatCode="0.000"/>
  </numFmts>
  <fonts count="1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color indexed="8"/>
      <name val="Arial Cyr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Optima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8"/>
      <name val="Times New Roman"/>
      <family val="2"/>
      <charset val="204"/>
    </font>
    <font>
      <sz val="8"/>
      <color theme="1"/>
      <name val="Arial"/>
      <family val="2"/>
      <charset val="204"/>
    </font>
    <font>
      <u/>
      <sz val="10"/>
      <color indexed="36"/>
      <name val="Arial"/>
      <family val="2"/>
      <charset val="204"/>
    </font>
    <font>
      <u/>
      <sz val="7.5"/>
      <color indexed="12"/>
      <name val="Arial Cyr"/>
      <charset val="204"/>
    </font>
    <font>
      <sz val="10"/>
      <name val="Arial"/>
      <family val="2"/>
    </font>
    <font>
      <sz val="10"/>
      <name val="Courier"/>
      <family val="3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62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8"/>
      <color indexed="9"/>
      <name val="MS Sans Serif"/>
      <family val="2"/>
      <charset val="204"/>
    </font>
    <font>
      <b/>
      <sz val="10"/>
      <name val="Arial Cyr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color indexed="9"/>
      <name val="Arial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 tint="4.9989318521683403E-2"/>
      <name val="Calibri"/>
      <family val="2"/>
      <charset val="204"/>
      <scheme val="minor"/>
    </font>
    <font>
      <vertAlign val="superscript"/>
      <sz val="11"/>
      <color theme="1" tint="4.9989318521683403E-2"/>
      <name val="Calibri"/>
      <family val="2"/>
      <charset val="204"/>
      <scheme val="minor"/>
    </font>
    <font>
      <i/>
      <sz val="10"/>
      <color theme="1" tint="4.9989318521683403E-2"/>
      <name val="Calibri"/>
      <family val="2"/>
      <charset val="204"/>
      <scheme val="minor"/>
    </font>
    <font>
      <i/>
      <sz val="11"/>
      <color theme="1" tint="4.9989318521683403E-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</fonts>
  <fills count="13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7"/>
        <bgColor indexed="22"/>
      </patternFill>
    </fill>
    <fill>
      <patternFill patternType="solid">
        <fgColor indexed="61"/>
        <bgColor indexed="61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12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60"/>
      </patternFill>
    </fill>
    <fill>
      <patternFill patternType="solid">
        <fgColor indexed="65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57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51170384838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>
        <bgColor theme="0" tint="-0.34998626667073579"/>
      </patternFill>
    </fill>
    <fill>
      <patternFill patternType="lightUp">
        <bgColor theme="0" tint="-0.14999847407452621"/>
      </patternFill>
    </fill>
    <fill>
      <patternFill patternType="lightUp">
        <bgColor theme="0" tint="-4.9989318521683403E-2"/>
      </patternFill>
    </fill>
    <fill>
      <patternFill patternType="lightUp"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38">
    <xf numFmtId="0" fontId="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3" fillId="22" borderId="0">
      <alignment horizontal="left" vertical="top"/>
    </xf>
    <xf numFmtId="0" fontId="4" fillId="23" borderId="0">
      <alignment horizontal="center" vertical="center"/>
    </xf>
    <xf numFmtId="4" fontId="13" fillId="24" borderId="1" applyNumberFormat="0" applyProtection="0">
      <alignment vertical="center"/>
    </xf>
    <xf numFmtId="4" fontId="14" fillId="24" borderId="1" applyNumberFormat="0" applyProtection="0">
      <alignment vertical="center"/>
    </xf>
    <xf numFmtId="4" fontId="13" fillId="24" borderId="1" applyNumberFormat="0" applyProtection="0">
      <alignment horizontal="left" vertical="center" indent="1"/>
    </xf>
    <xf numFmtId="0" fontId="13" fillId="24" borderId="1" applyNumberFormat="0" applyProtection="0">
      <alignment horizontal="left" vertical="top" indent="1"/>
    </xf>
    <xf numFmtId="4" fontId="13" fillId="25" borderId="0" applyNumberFormat="0" applyProtection="0">
      <alignment horizontal="left" vertical="center" indent="1"/>
    </xf>
    <xf numFmtId="4" fontId="15" fillId="2" borderId="1" applyNumberFormat="0" applyProtection="0">
      <alignment horizontal="right" vertical="center"/>
    </xf>
    <xf numFmtId="4" fontId="15" fillId="4" borderId="1" applyNumberFormat="0" applyProtection="0">
      <alignment horizontal="right" vertical="center"/>
    </xf>
    <xf numFmtId="4" fontId="15" fillId="26" borderId="1" applyNumberFormat="0" applyProtection="0">
      <alignment horizontal="right" vertical="center"/>
    </xf>
    <xf numFmtId="4" fontId="15" fillId="6" borderId="1" applyNumberFormat="0" applyProtection="0">
      <alignment horizontal="right" vertical="center"/>
    </xf>
    <xf numFmtId="4" fontId="15" fillId="7" borderId="1" applyNumberFormat="0" applyProtection="0">
      <alignment horizontal="right" vertical="center"/>
    </xf>
    <xf numFmtId="4" fontId="15" fillId="27" borderId="1" applyNumberFormat="0" applyProtection="0">
      <alignment horizontal="right" vertical="center"/>
    </xf>
    <xf numFmtId="4" fontId="15" fillId="28" borderId="1" applyNumberFormat="0" applyProtection="0">
      <alignment horizontal="right" vertical="center"/>
    </xf>
    <xf numFmtId="4" fontId="15" fillId="29" borderId="1" applyNumberFormat="0" applyProtection="0">
      <alignment horizontal="right" vertical="center"/>
    </xf>
    <xf numFmtId="4" fontId="15" fillId="5" borderId="1" applyNumberFormat="0" applyProtection="0">
      <alignment horizontal="right" vertical="center"/>
    </xf>
    <xf numFmtId="4" fontId="13" fillId="30" borderId="2" applyNumberFormat="0" applyProtection="0">
      <alignment horizontal="left" vertical="center" indent="1"/>
    </xf>
    <xf numFmtId="4" fontId="15" fillId="31" borderId="0" applyNumberFormat="0" applyProtection="0">
      <alignment horizontal="left" vertical="center" indent="1"/>
    </xf>
    <xf numFmtId="4" fontId="16" fillId="32" borderId="0" applyNumberFormat="0" applyProtection="0">
      <alignment horizontal="left" vertical="center" indent="1"/>
    </xf>
    <xf numFmtId="4" fontId="15" fillId="25" borderId="1" applyNumberFormat="0" applyProtection="0">
      <alignment horizontal="right" vertical="center"/>
    </xf>
    <xf numFmtId="4" fontId="3" fillId="31" borderId="0" applyNumberFormat="0" applyProtection="0">
      <alignment horizontal="left" vertical="center" indent="1"/>
    </xf>
    <xf numFmtId="4" fontId="3" fillId="25" borderId="0" applyNumberFormat="0" applyProtection="0">
      <alignment horizontal="left" vertical="center" indent="1"/>
    </xf>
    <xf numFmtId="0" fontId="8" fillId="32" borderId="1" applyNumberFormat="0" applyProtection="0">
      <alignment horizontal="left" vertical="center" indent="1"/>
    </xf>
    <xf numFmtId="0" fontId="8" fillId="32" borderId="1" applyNumberFormat="0" applyProtection="0">
      <alignment horizontal="left" vertical="top" indent="1"/>
    </xf>
    <xf numFmtId="0" fontId="8" fillId="25" borderId="1" applyNumberFormat="0" applyProtection="0">
      <alignment horizontal="left" vertical="center" indent="1"/>
    </xf>
    <xf numFmtId="0" fontId="8" fillId="25" borderId="1" applyNumberFormat="0" applyProtection="0">
      <alignment horizontal="left" vertical="top" indent="1"/>
    </xf>
    <xf numFmtId="0" fontId="8" fillId="3" borderId="1" applyNumberFormat="0" applyProtection="0">
      <alignment horizontal="left" vertical="center" indent="1"/>
    </xf>
    <xf numFmtId="0" fontId="8" fillId="3" borderId="1" applyNumberFormat="0" applyProtection="0">
      <alignment horizontal="left" vertical="top" indent="1"/>
    </xf>
    <xf numFmtId="0" fontId="8" fillId="31" borderId="1" applyNumberFormat="0" applyProtection="0">
      <alignment horizontal="left" vertical="center" indent="1"/>
    </xf>
    <xf numFmtId="0" fontId="8" fillId="31" borderId="1" applyNumberFormat="0" applyProtection="0">
      <alignment horizontal="left" vertical="top" indent="1"/>
    </xf>
    <xf numFmtId="0" fontId="8" fillId="22" borderId="3" applyNumberFormat="0">
      <protection locked="0"/>
    </xf>
    <xf numFmtId="4" fontId="15" fillId="33" borderId="1" applyNumberFormat="0" applyProtection="0">
      <alignment vertical="center"/>
    </xf>
    <xf numFmtId="4" fontId="17" fillId="33" borderId="1" applyNumberFormat="0" applyProtection="0">
      <alignment vertical="center"/>
    </xf>
    <xf numFmtId="4" fontId="15" fillId="33" borderId="1" applyNumberFormat="0" applyProtection="0">
      <alignment horizontal="left" vertical="center" indent="1"/>
    </xf>
    <xf numFmtId="0" fontId="15" fillId="33" borderId="1" applyNumberFormat="0" applyProtection="0">
      <alignment horizontal="left" vertical="top" indent="1"/>
    </xf>
    <xf numFmtId="4" fontId="15" fillId="31" borderId="1" applyNumberFormat="0" applyProtection="0">
      <alignment horizontal="right" vertical="center"/>
    </xf>
    <xf numFmtId="4" fontId="17" fillId="31" borderId="1" applyNumberFormat="0" applyProtection="0">
      <alignment horizontal="right" vertical="center"/>
    </xf>
    <xf numFmtId="4" fontId="15" fillId="25" borderId="1" applyNumberFormat="0" applyProtection="0">
      <alignment horizontal="left" vertical="center" indent="1"/>
    </xf>
    <xf numFmtId="0" fontId="15" fillId="25" borderId="1" applyNumberFormat="0" applyProtection="0">
      <alignment horizontal="left" vertical="top" indent="1"/>
    </xf>
    <xf numFmtId="4" fontId="18" fillId="34" borderId="0" applyNumberFormat="0" applyProtection="0">
      <alignment horizontal="left" vertical="center" indent="1"/>
    </xf>
    <xf numFmtId="4" fontId="19" fillId="31" borderId="1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5" fillId="0" borderId="4" applyBorder="0">
      <alignment horizontal="center" vertical="center" wrapText="1"/>
    </xf>
    <xf numFmtId="4" fontId="6" fillId="35" borderId="3" applyBorder="0">
      <alignment horizontal="right"/>
    </xf>
    <xf numFmtId="0" fontId="2" fillId="0" borderId="0"/>
    <xf numFmtId="0" fontId="7" fillId="0" borderId="0"/>
    <xf numFmtId="0" fontId="8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18">
      <protection locked="0"/>
    </xf>
    <xf numFmtId="0" fontId="30" fillId="40" borderId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1" borderId="0" applyNumberFormat="0" applyBorder="0" applyAlignment="0" applyProtection="0"/>
    <xf numFmtId="0" fontId="31" fillId="2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16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43" borderId="0" applyNumberFormat="0" applyBorder="0" applyAlignment="0" applyProtection="0"/>
    <xf numFmtId="0" fontId="31" fillId="3" borderId="0" applyNumberFormat="0" applyBorder="0" applyAlignment="0" applyProtection="0"/>
    <xf numFmtId="0" fontId="31" fillId="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46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4" fillId="23" borderId="19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0" fontId="35" fillId="50" borderId="20" applyNumberFormat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39" fillId="0" borderId="22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1" fillId="45" borderId="19" applyNumberFormat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30" fillId="0" borderId="25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45" fillId="0" borderId="0"/>
    <xf numFmtId="0" fontId="2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31" fillId="33" borderId="26" applyNumberFormat="0" applyFon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7" fillId="0" borderId="0" applyNumberFormat="0">
      <alignment horizontal="left"/>
    </xf>
    <xf numFmtId="0" fontId="48" fillId="51" borderId="0"/>
    <xf numFmtId="49" fontId="49" fillId="51" borderId="0"/>
    <xf numFmtId="49" fontId="50" fillId="51" borderId="28"/>
    <xf numFmtId="49" fontId="50" fillId="51" borderId="0"/>
    <xf numFmtId="0" fontId="48" fillId="52" borderId="28">
      <protection locked="0"/>
    </xf>
    <xf numFmtId="0" fontId="48" fillId="51" borderId="0"/>
    <xf numFmtId="0" fontId="50" fillId="53" borderId="0"/>
    <xf numFmtId="0" fontId="50" fillId="54" borderId="0"/>
    <xf numFmtId="0" fontId="50" fillId="55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2" fillId="49" borderId="0" applyNumberFormat="0" applyBorder="0" applyAlignment="0" applyProtection="0"/>
    <xf numFmtId="0" fontId="32" fillId="26" borderId="0" applyNumberFormat="0" applyBorder="0" applyAlignment="0" applyProtection="0"/>
    <xf numFmtId="0" fontId="32" fillId="28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27" borderId="0" applyNumberFormat="0" applyBorder="0" applyAlignment="0" applyProtection="0"/>
    <xf numFmtId="172" fontId="26" fillId="0" borderId="30">
      <protection locked="0"/>
    </xf>
    <xf numFmtId="0" fontId="41" fillId="16" borderId="19" applyNumberFormat="0" applyAlignment="0" applyProtection="0"/>
    <xf numFmtId="0" fontId="46" fillId="23" borderId="27" applyNumberFormat="0" applyAlignment="0" applyProtection="0"/>
    <xf numFmtId="0" fontId="34" fillId="23" borderId="19" applyNumberFormat="0" applyAlignment="0" applyProtection="0"/>
    <xf numFmtId="0" fontId="54" fillId="0" borderId="0" applyBorder="0">
      <alignment horizontal="center" vertical="center" wrapText="1"/>
    </xf>
    <xf numFmtId="0" fontId="38" fillId="0" borderId="21" applyNumberFormat="0" applyFill="0" applyAlignment="0" applyProtection="0"/>
    <xf numFmtId="0" fontId="39" fillId="0" borderId="22" applyNumberFormat="0" applyFill="0" applyAlignment="0" applyProtection="0"/>
    <xf numFmtId="0" fontId="40" fillId="0" borderId="23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3">
      <alignment horizontal="center" vertical="center" wrapText="1"/>
    </xf>
    <xf numFmtId="172" fontId="55" fillId="56" borderId="30"/>
    <xf numFmtId="0" fontId="52" fillId="0" borderId="29" applyNumberFormat="0" applyFill="0" applyAlignment="0" applyProtection="0"/>
    <xf numFmtId="0" fontId="35" fillId="50" borderId="20" applyNumberFormat="0" applyAlignment="0" applyProtection="0"/>
    <xf numFmtId="0" fontId="51" fillId="0" borderId="0" applyNumberFormat="0" applyFill="0" applyBorder="0" applyAlignment="0" applyProtection="0"/>
    <xf numFmtId="0" fontId="43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2" borderId="0" applyNumberFormat="0" applyBorder="0" applyAlignment="0" applyProtection="0"/>
    <xf numFmtId="0" fontId="36" fillId="0" borderId="0" applyNumberFormat="0" applyFill="0" applyBorder="0" applyAlignment="0" applyProtection="0"/>
    <xf numFmtId="0" fontId="8" fillId="57" borderId="26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42" fillId="0" borderId="24" applyNumberFormat="0" applyFill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6" fillId="58" borderId="0" applyBorder="0">
      <alignment horizontal="right"/>
    </xf>
    <xf numFmtId="4" fontId="6" fillId="58" borderId="3" applyFont="0" applyBorder="0">
      <alignment horizontal="right"/>
    </xf>
    <xf numFmtId="0" fontId="37" fillId="42" borderId="0" applyNumberFormat="0" applyBorder="0" applyAlignment="0" applyProtection="0"/>
    <xf numFmtId="164" fontId="28" fillId="0" borderId="0">
      <protection locked="0"/>
    </xf>
    <xf numFmtId="0" fontId="9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73" fontId="25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60" fillId="0" borderId="0">
      <protection locked="0"/>
    </xf>
    <xf numFmtId="0" fontId="61" fillId="0" borderId="0"/>
    <xf numFmtId="0" fontId="25" fillId="0" borderId="3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5" fillId="0" borderId="3">
      <alignment horizontal="center"/>
    </xf>
    <xf numFmtId="0" fontId="25" fillId="0" borderId="0">
      <alignment vertical="top"/>
    </xf>
    <xf numFmtId="0" fontId="25" fillId="0" borderId="0">
      <alignment horizontal="right" vertical="top"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3">
      <alignment horizontal="center" wrapText="1"/>
    </xf>
    <xf numFmtId="0" fontId="2" fillId="0" borderId="0">
      <alignment vertical="top"/>
    </xf>
    <xf numFmtId="0" fontId="2" fillId="0" borderId="0">
      <alignment vertical="top"/>
    </xf>
    <xf numFmtId="0" fontId="62" fillId="58" borderId="0" applyFill="0">
      <alignment wrapText="1"/>
    </xf>
    <xf numFmtId="0" fontId="63" fillId="0" borderId="0">
      <alignment horizontal="center" vertical="top" wrapText="1"/>
    </xf>
    <xf numFmtId="0" fontId="64" fillId="0" borderId="0">
      <alignment horizontal="center" vertical="center" wrapText="1"/>
    </xf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5" fillId="0" borderId="0"/>
    <xf numFmtId="0" fontId="25" fillId="0" borderId="3">
      <alignment horizontal="center" wrapText="1"/>
    </xf>
    <xf numFmtId="166" fontId="66" fillId="35" borderId="5" applyNumberFormat="0" applyBorder="0" applyAlignment="0">
      <alignment vertical="center"/>
      <protection locked="0"/>
    </xf>
    <xf numFmtId="9" fontId="31" fillId="0" borderId="0" applyFont="0" applyFill="0" applyBorder="0" applyAlignment="0" applyProtection="0"/>
    <xf numFmtId="9" fontId="8" fillId="0" borderId="0" applyFill="0" applyBorder="0" applyAlignment="0" applyProtection="0"/>
    <xf numFmtId="0" fontId="25" fillId="0" borderId="3">
      <alignment horizontal="center"/>
    </xf>
    <xf numFmtId="0" fontId="25" fillId="0" borderId="3">
      <alignment horizontal="center" wrapText="1"/>
    </xf>
    <xf numFmtId="0" fontId="9" fillId="0" borderId="0"/>
    <xf numFmtId="0" fontId="27" fillId="0" borderId="0"/>
    <xf numFmtId="167" fontId="67" fillId="0" borderId="0">
      <alignment vertical="top"/>
    </xf>
    <xf numFmtId="0" fontId="2" fillId="0" borderId="0">
      <alignment vertical="justify"/>
    </xf>
    <xf numFmtId="0" fontId="2" fillId="52" borderId="3" applyNumberFormat="0" applyAlignment="0">
      <alignment horizontal="left"/>
    </xf>
    <xf numFmtId="0" fontId="2" fillId="52" borderId="3" applyNumberFormat="0" applyAlignment="0">
      <alignment horizontal="left"/>
    </xf>
    <xf numFmtId="49" fontId="62" fillId="0" borderId="0">
      <alignment horizontal="center"/>
    </xf>
    <xf numFmtId="0" fontId="25" fillId="0" borderId="0">
      <alignment horizontal="center"/>
    </xf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6" fillId="58" borderId="12" applyBorder="0">
      <alignment horizontal="right"/>
    </xf>
    <xf numFmtId="0" fontId="25" fillId="0" borderId="0">
      <alignment horizontal="left" vertical="top"/>
    </xf>
    <xf numFmtId="0" fontId="25" fillId="0" borderId="0"/>
    <xf numFmtId="0" fontId="26" fillId="0" borderId="0"/>
    <xf numFmtId="0" fontId="8" fillId="0" borderId="0"/>
    <xf numFmtId="9" fontId="8" fillId="0" borderId="0" applyFill="0" applyBorder="0" applyAlignment="0" applyProtection="0"/>
    <xf numFmtId="0" fontId="8" fillId="0" borderId="0"/>
    <xf numFmtId="0" fontId="71" fillId="45" borderId="0" applyNumberFormat="0" applyBorder="0" applyAlignment="0" applyProtection="0"/>
    <xf numFmtId="0" fontId="32" fillId="67" borderId="0" applyNumberFormat="0" applyBorder="0" applyAlignment="0" applyProtection="0"/>
    <xf numFmtId="0" fontId="32" fillId="70" borderId="0" applyNumberFormat="0" applyBorder="0" applyAlignment="0" applyProtection="0"/>
    <xf numFmtId="0" fontId="11" fillId="71" borderId="0" applyNumberFormat="0" applyBorder="0" applyAlignment="0" applyProtection="0"/>
    <xf numFmtId="0" fontId="8" fillId="0" borderId="0"/>
    <xf numFmtId="0" fontId="8" fillId="0" borderId="0"/>
    <xf numFmtId="0" fontId="8" fillId="57" borderId="26" applyNumberFormat="0" applyAlignment="0" applyProtection="0"/>
    <xf numFmtId="9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4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165" fontId="2" fillId="0" borderId="0" applyFont="0" applyFill="0" applyBorder="0" applyAlignment="0" applyProtection="0"/>
    <xf numFmtId="0" fontId="26" fillId="0" borderId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0" fontId="41" fillId="16" borderId="19" applyNumberFormat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4" fontId="69" fillId="24" borderId="31" applyNumberFormat="0" applyProtection="0">
      <alignment vertical="center"/>
    </xf>
    <xf numFmtId="0" fontId="26" fillId="0" borderId="0"/>
    <xf numFmtId="0" fontId="68" fillId="0" borderId="0"/>
    <xf numFmtId="0" fontId="68" fillId="0" borderId="0"/>
    <xf numFmtId="4" fontId="69" fillId="5" borderId="31" applyNumberFormat="0" applyProtection="0">
      <alignment horizontal="right" vertical="center"/>
    </xf>
    <xf numFmtId="4" fontId="69" fillId="28" borderId="31" applyNumberFormat="0" applyProtection="0">
      <alignment horizontal="right" vertical="center"/>
    </xf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67" fillId="22" borderId="36" applyNumberFormat="0">
      <protection locked="0"/>
    </xf>
    <xf numFmtId="0" fontId="67" fillId="31" borderId="1" applyNumberFormat="0" applyProtection="0">
      <alignment horizontal="left" vertical="top" indent="1"/>
    </xf>
    <xf numFmtId="9" fontId="8" fillId="0" borderId="0" applyFill="0" applyBorder="0" applyAlignment="0" applyProtection="0"/>
    <xf numFmtId="165" fontId="8" fillId="0" borderId="0" applyFill="0" applyBorder="0" applyAlignment="0" applyProtection="0"/>
    <xf numFmtId="0" fontId="11" fillId="73" borderId="0" applyNumberFormat="0" applyBorder="0" applyAlignment="0" applyProtection="0"/>
    <xf numFmtId="165" fontId="68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3" borderId="0" applyNumberFormat="0" applyBorder="0" applyAlignment="0" applyProtection="0"/>
    <xf numFmtId="0" fontId="15" fillId="22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31" fillId="63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61" borderId="0" applyNumberFormat="0" applyBorder="0" applyAlignment="0" applyProtection="0"/>
    <xf numFmtId="0" fontId="31" fillId="37" borderId="0" applyNumberFormat="0" applyBorder="0" applyAlignment="0" applyProtection="0"/>
    <xf numFmtId="0" fontId="31" fillId="65" borderId="0" applyNumberFormat="0" applyBorder="0" applyAlignment="0" applyProtection="0"/>
    <xf numFmtId="0" fontId="31" fillId="66" borderId="0" applyNumberFormat="0" applyBorder="0" applyAlignment="0" applyProtection="0"/>
    <xf numFmtId="0" fontId="31" fillId="61" borderId="0" applyNumberFormat="0" applyBorder="0" applyAlignment="0" applyProtection="0"/>
    <xf numFmtId="0" fontId="31" fillId="64" borderId="0" applyNumberFormat="0" applyBorder="0" applyAlignment="0" applyProtection="0"/>
    <xf numFmtId="0" fontId="31" fillId="62" borderId="0" applyNumberFormat="0" applyBorder="0" applyAlignment="0" applyProtection="0"/>
    <xf numFmtId="0" fontId="71" fillId="32" borderId="0" applyNumberFormat="0" applyBorder="0" applyAlignment="0" applyProtection="0"/>
    <xf numFmtId="0" fontId="71" fillId="4" borderId="0" applyNumberFormat="0" applyBorder="0" applyAlignment="0" applyProtection="0"/>
    <xf numFmtId="0" fontId="71" fillId="28" borderId="0" applyNumberFormat="0" applyBorder="0" applyAlignment="0" applyProtection="0"/>
    <xf numFmtId="0" fontId="71" fillId="23" borderId="0" applyNumberFormat="0" applyBorder="0" applyAlignment="0" applyProtection="0"/>
    <xf numFmtId="0" fontId="71" fillId="32" borderId="0" applyNumberFormat="0" applyBorder="0" applyAlignment="0" applyProtection="0"/>
    <xf numFmtId="0" fontId="68" fillId="0" borderId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4" fontId="15" fillId="31" borderId="1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12" fillId="0" borderId="35" applyNumberFormat="0" applyFill="0" applyAlignment="0" applyProtection="0"/>
    <xf numFmtId="0" fontId="84" fillId="0" borderId="0" applyNumberFormat="0" applyFill="0" applyBorder="0" applyAlignment="0" applyProtection="0"/>
    <xf numFmtId="0" fontId="32" fillId="78" borderId="0" applyNumberFormat="0" applyBorder="0" applyAlignment="0" applyProtection="0"/>
    <xf numFmtId="0" fontId="32" fillId="79" borderId="0" applyNumberFormat="0" applyBorder="0" applyAlignment="0" applyProtection="0"/>
    <xf numFmtId="0" fontId="32" fillId="80" borderId="0" applyNumberFormat="0" applyBorder="0" applyAlignment="0" applyProtection="0"/>
    <xf numFmtId="0" fontId="32" fillId="68" borderId="0" applyNumberFormat="0" applyBorder="0" applyAlignment="0" applyProtection="0"/>
    <xf numFmtId="0" fontId="32" fillId="69" borderId="0" applyNumberFormat="0" applyBorder="0" applyAlignment="0" applyProtection="0"/>
    <xf numFmtId="0" fontId="32" fillId="81" borderId="0" applyNumberFormat="0" applyBorder="0" applyAlignment="0" applyProtection="0"/>
    <xf numFmtId="0" fontId="46" fillId="59" borderId="27" applyNumberFormat="0" applyAlignment="0" applyProtection="0"/>
    <xf numFmtId="0" fontId="34" fillId="59" borderId="19" applyNumberFormat="0" applyAlignment="0" applyProtection="0"/>
    <xf numFmtId="0" fontId="35" fillId="82" borderId="20" applyNumberFormat="0" applyAlignment="0" applyProtection="0"/>
    <xf numFmtId="0" fontId="43" fillId="60" borderId="0" applyNumberFormat="0" applyBorder="0" applyAlignment="0" applyProtection="0"/>
    <xf numFmtId="0" fontId="8" fillId="0" borderId="0"/>
    <xf numFmtId="0" fontId="33" fillId="38" borderId="0" applyNumberFormat="0" applyBorder="0" applyAlignment="0" applyProtection="0"/>
    <xf numFmtId="4" fontId="69" fillId="29" borderId="31" applyNumberFormat="0" applyProtection="0">
      <alignment horizontal="right" vertical="center"/>
    </xf>
    <xf numFmtId="0" fontId="37" fillId="39" borderId="0" applyNumberFormat="0" applyBorder="0" applyAlignment="0" applyProtection="0"/>
    <xf numFmtId="0" fontId="67" fillId="97" borderId="0"/>
    <xf numFmtId="0" fontId="31" fillId="0" borderId="0"/>
    <xf numFmtId="0" fontId="31" fillId="16" borderId="0" applyNumberFormat="0" applyBorder="0" applyAlignment="0" applyProtection="0"/>
    <xf numFmtId="0" fontId="8" fillId="0" borderId="0"/>
    <xf numFmtId="0" fontId="26" fillId="0" borderId="0"/>
    <xf numFmtId="0" fontId="31" fillId="16" borderId="0" applyNumberFormat="0" applyBorder="0" applyAlignment="0" applyProtection="0"/>
    <xf numFmtId="0" fontId="8" fillId="0" borderId="0"/>
    <xf numFmtId="0" fontId="8" fillId="0" borderId="0"/>
    <xf numFmtId="0" fontId="69" fillId="96" borderId="3"/>
    <xf numFmtId="4" fontId="88" fillId="34" borderId="17" applyNumberFormat="0" applyProtection="0">
      <alignment horizontal="left" vertical="center" indent="1"/>
    </xf>
    <xf numFmtId="0" fontId="86" fillId="25" borderId="1" applyNumberFormat="0" applyProtection="0">
      <alignment horizontal="left" vertical="top" indent="1"/>
    </xf>
    <xf numFmtId="4" fontId="86" fillId="23" borderId="1" applyNumberFormat="0" applyProtection="0">
      <alignment horizontal="left" vertical="center" indent="1"/>
    </xf>
    <xf numFmtId="4" fontId="70" fillId="95" borderId="3" applyNumberFormat="0" applyProtection="0">
      <alignment vertical="center"/>
    </xf>
    <xf numFmtId="0" fontId="67" fillId="3" borderId="1" applyNumberFormat="0" applyProtection="0">
      <alignment horizontal="left" vertical="top" indent="1"/>
    </xf>
    <xf numFmtId="0" fontId="69" fillId="3" borderId="31" applyNumberFormat="0" applyProtection="0">
      <alignment horizontal="left" vertical="center" indent="1"/>
    </xf>
    <xf numFmtId="0" fontId="67" fillId="25" borderId="1" applyNumberFormat="0" applyProtection="0">
      <alignment horizontal="left" vertical="top" indent="1"/>
    </xf>
    <xf numFmtId="0" fontId="69" fillId="94" borderId="31" applyNumberFormat="0" applyProtection="0">
      <alignment horizontal="left" vertical="center" indent="1"/>
    </xf>
    <xf numFmtId="0" fontId="69" fillId="23" borderId="31" applyNumberFormat="0" applyProtection="0">
      <alignment horizontal="left" vertical="center" indent="1"/>
    </xf>
    <xf numFmtId="4" fontId="69" fillId="25" borderId="17" applyNumberFormat="0" applyProtection="0">
      <alignment horizontal="left" vertical="center" indent="1"/>
    </xf>
    <xf numFmtId="4" fontId="69" fillId="31" borderId="17" applyNumberFormat="0" applyProtection="0">
      <alignment horizontal="left" vertical="center" indent="1"/>
    </xf>
    <xf numFmtId="4" fontId="69" fillId="25" borderId="31" applyNumberFormat="0" applyProtection="0">
      <alignment horizontal="right" vertical="center"/>
    </xf>
    <xf numFmtId="4" fontId="60" fillId="32" borderId="17" applyNumberFormat="0" applyProtection="0">
      <alignment horizontal="left" vertical="center" indent="1"/>
    </xf>
    <xf numFmtId="4" fontId="69" fillId="30" borderId="17" applyNumberFormat="0" applyProtection="0">
      <alignment horizontal="left" vertical="center" indent="1"/>
    </xf>
    <xf numFmtId="4" fontId="69" fillId="7" borderId="31" applyNumberFormat="0" applyProtection="0">
      <alignment horizontal="right" vertical="center"/>
    </xf>
    <xf numFmtId="4" fontId="69" fillId="6" borderId="31" applyNumberFormat="0" applyProtection="0">
      <alignment horizontal="right" vertical="center"/>
    </xf>
    <xf numFmtId="4" fontId="69" fillId="26" borderId="17" applyNumberFormat="0" applyProtection="0">
      <alignment horizontal="right" vertical="center"/>
    </xf>
    <xf numFmtId="4" fontId="69" fillId="93" borderId="31" applyNumberFormat="0" applyProtection="0">
      <alignment horizontal="right" vertical="center"/>
    </xf>
    <xf numFmtId="4" fontId="69" fillId="2" borderId="31" applyNumberFormat="0" applyProtection="0">
      <alignment horizontal="right" vertical="center"/>
    </xf>
    <xf numFmtId="4" fontId="69" fillId="48" borderId="31" applyNumberFormat="0" applyProtection="0">
      <alignment horizontal="left" vertical="center" indent="1"/>
    </xf>
    <xf numFmtId="0" fontId="87" fillId="24" borderId="1" applyNumberFormat="0" applyProtection="0">
      <alignment horizontal="left" vertical="top" indent="1"/>
    </xf>
    <xf numFmtId="4" fontId="69" fillId="35" borderId="31" applyNumberFormat="0" applyProtection="0">
      <alignment horizontal="left" vertical="center" indent="1"/>
    </xf>
    <xf numFmtId="4" fontId="70" fillId="35" borderId="31" applyNumberFormat="0" applyProtection="0">
      <alignment vertical="center"/>
    </xf>
    <xf numFmtId="0" fontId="26" fillId="0" borderId="0"/>
    <xf numFmtId="0" fontId="77" fillId="0" borderId="32" applyNumberFormat="0" applyFill="0" applyAlignment="0" applyProtection="0"/>
    <xf numFmtId="0" fontId="78" fillId="0" borderId="22" applyNumberFormat="0" applyFill="0" applyAlignment="0" applyProtection="0"/>
    <xf numFmtId="0" fontId="79" fillId="0" borderId="33" applyNumberFormat="0" applyFill="0" applyAlignment="0" applyProtection="0"/>
    <xf numFmtId="0" fontId="79" fillId="0" borderId="0" applyNumberFormat="0" applyFill="0" applyBorder="0" applyAlignment="0" applyProtection="0"/>
    <xf numFmtId="0" fontId="80" fillId="18" borderId="19" applyNumberFormat="0" applyAlignment="0" applyProtection="0"/>
    <xf numFmtId="0" fontId="81" fillId="0" borderId="34" applyNumberFormat="0" applyFill="0" applyAlignment="0" applyProtection="0"/>
    <xf numFmtId="0" fontId="68" fillId="0" borderId="0"/>
    <xf numFmtId="0" fontId="8" fillId="0" borderId="0"/>
    <xf numFmtId="165" fontId="8" fillId="0" borderId="0" applyFill="0" applyBorder="0" applyAlignment="0" applyProtection="0"/>
    <xf numFmtId="178" fontId="8" fillId="0" borderId="0" applyFill="0" applyBorder="0" applyAlignment="0" applyProtection="0"/>
    <xf numFmtId="165" fontId="8" fillId="0" borderId="0" applyFill="0" applyBorder="0" applyAlignment="0" applyProtection="0"/>
    <xf numFmtId="0" fontId="8" fillId="31" borderId="1" applyNumberFormat="0" applyProtection="0">
      <alignment horizontal="left" vertical="center" indent="1"/>
    </xf>
    <xf numFmtId="4" fontId="86" fillId="33" borderId="1" applyNumberFormat="0" applyProtection="0">
      <alignment vertical="center"/>
    </xf>
    <xf numFmtId="0" fontId="85" fillId="32" borderId="37" applyBorder="0"/>
    <xf numFmtId="0" fontId="8" fillId="0" borderId="0"/>
    <xf numFmtId="0" fontId="8" fillId="0" borderId="0"/>
    <xf numFmtId="0" fontId="68" fillId="0" borderId="0"/>
    <xf numFmtId="0" fontId="8" fillId="0" borderId="0"/>
    <xf numFmtId="165" fontId="31" fillId="0" borderId="0" applyFont="0" applyFill="0" applyBorder="0" applyAlignment="0" applyProtection="0"/>
    <xf numFmtId="178" fontId="8" fillId="0" borderId="0" applyFill="0" applyBorder="0" applyAlignment="0" applyProtection="0"/>
    <xf numFmtId="165" fontId="8" fillId="0" borderId="0" applyFill="0" applyBorder="0" applyAlignment="0" applyProtection="0"/>
    <xf numFmtId="178" fontId="8" fillId="0" borderId="0" applyFill="0" applyBorder="0" applyAlignment="0" applyProtection="0"/>
    <xf numFmtId="9" fontId="8" fillId="0" borderId="0" applyFill="0" applyBorder="0" applyAlignment="0" applyProtection="0"/>
    <xf numFmtId="4" fontId="89" fillId="22" borderId="31" applyNumberFormat="0" applyProtection="0">
      <alignment horizontal="right" vertical="center"/>
    </xf>
    <xf numFmtId="0" fontId="67" fillId="32" borderId="1" applyNumberFormat="0" applyProtection="0">
      <alignment horizontal="left" vertical="top" indent="1"/>
    </xf>
    <xf numFmtId="0" fontId="11" fillId="13" borderId="0" applyNumberFormat="0" applyBorder="0" applyAlignment="0" applyProtection="0"/>
    <xf numFmtId="4" fontId="69" fillId="27" borderId="31" applyNumberFormat="0" applyProtection="0">
      <alignment horizontal="right" vertical="center"/>
    </xf>
    <xf numFmtId="0" fontId="11" fillId="85" borderId="0" applyNumberFormat="0" applyBorder="0" applyAlignment="0" applyProtection="0"/>
    <xf numFmtId="0" fontId="15" fillId="4" borderId="0" applyNumberFormat="0" applyBorder="0" applyAlignment="0" applyProtection="0"/>
    <xf numFmtId="0" fontId="15" fillId="28" borderId="0" applyNumberFormat="0" applyBorder="0" applyAlignment="0" applyProtection="0"/>
    <xf numFmtId="0" fontId="8" fillId="0" borderId="0"/>
    <xf numFmtId="0" fontId="41" fillId="83" borderId="19" applyNumberFormat="0" applyAlignment="0" applyProtection="0"/>
    <xf numFmtId="4" fontId="60" fillId="32" borderId="17" applyNumberFormat="0" applyProtection="0">
      <alignment horizontal="left" vertical="center" indent="1"/>
    </xf>
    <xf numFmtId="0" fontId="12" fillId="92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71" borderId="0" applyNumberFormat="0" applyBorder="0" applyAlignment="0" applyProtection="0"/>
    <xf numFmtId="165" fontId="31" fillId="0" borderId="0" applyFont="0" applyFill="0" applyBorder="0" applyAlignment="0" applyProtection="0"/>
    <xf numFmtId="0" fontId="86" fillId="33" borderId="1" applyNumberFormat="0" applyProtection="0">
      <alignment horizontal="left" vertical="top" indent="1"/>
    </xf>
    <xf numFmtId="0" fontId="26" fillId="0" borderId="0"/>
    <xf numFmtId="0" fontId="26" fillId="0" borderId="0"/>
    <xf numFmtId="0" fontId="15" fillId="23" borderId="0" applyNumberFormat="0" applyBorder="0" applyAlignment="0" applyProtection="0"/>
    <xf numFmtId="0" fontId="15" fillId="45" borderId="0" applyNumberFormat="0" applyBorder="0" applyAlignment="0" applyProtection="0"/>
    <xf numFmtId="0" fontId="31" fillId="64" borderId="0" applyNumberFormat="0" applyBorder="0" applyAlignment="0" applyProtection="0"/>
    <xf numFmtId="0" fontId="32" fillId="66" borderId="0" applyNumberFormat="0" applyBorder="0" applyAlignment="0" applyProtection="0"/>
    <xf numFmtId="0" fontId="32" fillId="68" borderId="0" applyNumberFormat="0" applyBorder="0" applyAlignment="0" applyProtection="0"/>
    <xf numFmtId="0" fontId="32" fillId="69" borderId="0" applyNumberFormat="0" applyBorder="0" applyAlignment="0" applyProtection="0"/>
    <xf numFmtId="0" fontId="12" fillId="91" borderId="0" applyNumberFormat="0" applyBorder="0" applyAlignment="0" applyProtection="0"/>
    <xf numFmtId="0" fontId="10" fillId="84" borderId="0" applyNumberFormat="0" applyBorder="0" applyAlignment="0" applyProtection="0"/>
    <xf numFmtId="0" fontId="31" fillId="83" borderId="0" applyNumberFormat="0" applyBorder="0" applyAlignment="0" applyProtection="0"/>
    <xf numFmtId="0" fontId="8" fillId="0" borderId="0"/>
    <xf numFmtId="0" fontId="11" fillId="90" borderId="0" applyNumberFormat="0" applyBorder="0" applyAlignment="0" applyProtection="0"/>
    <xf numFmtId="0" fontId="11" fillId="71" borderId="0" applyNumberFormat="0" applyBorder="0" applyAlignment="0" applyProtection="0"/>
    <xf numFmtId="0" fontId="11" fillId="75" borderId="0" applyNumberFormat="0" applyBorder="0" applyAlignment="0" applyProtection="0"/>
    <xf numFmtId="0" fontId="15" fillId="25" borderId="0" applyNumberFormat="0" applyBorder="0" applyAlignment="0" applyProtection="0"/>
    <xf numFmtId="0" fontId="76" fillId="77" borderId="0" applyNumberFormat="0" applyBorder="0" applyAlignment="0" applyProtection="0"/>
    <xf numFmtId="0" fontId="32" fillId="65" borderId="0" applyNumberFormat="0" applyBorder="0" applyAlignment="0" applyProtection="0"/>
    <xf numFmtId="0" fontId="11" fillId="72" borderId="0" applyNumberFormat="0" applyBorder="0" applyAlignment="0" applyProtection="0"/>
    <xf numFmtId="0" fontId="72" fillId="12" borderId="0" applyNumberFormat="0" applyBorder="0" applyAlignment="0" applyProtection="0"/>
    <xf numFmtId="0" fontId="73" fillId="76" borderId="19" applyNumberFormat="0" applyAlignment="0" applyProtection="0"/>
    <xf numFmtId="0" fontId="74" fillId="13" borderId="20" applyNumberFormat="0" applyAlignment="0" applyProtection="0"/>
    <xf numFmtId="0" fontId="82" fillId="18" borderId="0" applyNumberFormat="0" applyBorder="0" applyAlignment="0" applyProtection="0"/>
    <xf numFmtId="0" fontId="8" fillId="17" borderId="26" applyNumberFormat="0" applyFont="0" applyAlignment="0" applyProtection="0"/>
    <xf numFmtId="0" fontId="83" fillId="76" borderId="27" applyNumberFormat="0" applyAlignment="0" applyProtection="0"/>
    <xf numFmtId="0" fontId="11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86" borderId="0" applyNumberFormat="0" applyBorder="0" applyAlignment="0" applyProtection="0"/>
    <xf numFmtId="0" fontId="11" fillId="89" borderId="0" applyNumberFormat="0" applyBorder="0" applyAlignment="0" applyProtection="0"/>
    <xf numFmtId="0" fontId="10" fillId="88" borderId="0" applyNumberFormat="0" applyBorder="0" applyAlignment="0" applyProtection="0"/>
    <xf numFmtId="0" fontId="10" fillId="87" borderId="0" applyNumberFormat="0" applyBorder="0" applyAlignment="0" applyProtection="0"/>
    <xf numFmtId="0" fontId="11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6" borderId="0" applyNumberFormat="0" applyBorder="0" applyAlignment="0" applyProtection="0"/>
    <xf numFmtId="0" fontId="11" fillId="85" borderId="0" applyNumberFormat="0" applyBorder="0" applyAlignment="0" applyProtection="0"/>
    <xf numFmtId="0" fontId="8" fillId="0" borderId="0"/>
    <xf numFmtId="0" fontId="8" fillId="0" borderId="0"/>
    <xf numFmtId="0" fontId="25" fillId="0" borderId="0"/>
    <xf numFmtId="0" fontId="8" fillId="0" borderId="0"/>
    <xf numFmtId="0" fontId="8" fillId="57" borderId="26" applyNumberForma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4" fontId="17" fillId="31" borderId="1" applyNumberFormat="0" applyProtection="0">
      <alignment horizontal="right" vertical="center"/>
    </xf>
    <xf numFmtId="4" fontId="15" fillId="25" borderId="1" applyNumberFormat="0" applyProtection="0">
      <alignment horizontal="left" vertical="center" indent="1"/>
    </xf>
    <xf numFmtId="0" fontId="11" fillId="73" borderId="0" applyNumberFormat="0" applyBorder="0" applyAlignment="0" applyProtection="0"/>
    <xf numFmtId="0" fontId="11" fillId="71" borderId="0" applyNumberFormat="0" applyBorder="0" applyAlignment="0" applyProtection="0"/>
    <xf numFmtId="0" fontId="11" fillId="74" borderId="0" applyNumberFormat="0" applyBorder="0" applyAlignment="0" applyProtection="0"/>
    <xf numFmtId="0" fontId="11" fillId="73" borderId="0" applyNumberFormat="0" applyBorder="0" applyAlignment="0" applyProtection="0"/>
    <xf numFmtId="0" fontId="11" fillId="13" borderId="0" applyNumberFormat="0" applyBorder="0" applyAlignment="0" applyProtection="0"/>
    <xf numFmtId="0" fontId="69" fillId="31" borderId="31" applyNumberFormat="0" applyProtection="0">
      <alignment horizontal="left" vertical="center" indent="1"/>
    </xf>
    <xf numFmtId="4" fontId="69" fillId="0" borderId="31" applyNumberFormat="0" applyProtection="0">
      <alignment horizontal="right" vertical="center"/>
    </xf>
    <xf numFmtId="4" fontId="70" fillId="52" borderId="31" applyNumberFormat="0" applyProtection="0">
      <alignment horizontal="right" vertical="center"/>
    </xf>
    <xf numFmtId="4" fontId="69" fillId="48" borderId="31" applyNumberFormat="0" applyProtection="0">
      <alignment horizontal="left" vertical="center" indent="1"/>
    </xf>
    <xf numFmtId="0" fontId="10" fillId="16" borderId="0" applyNumberFormat="0" applyBorder="0" applyAlignment="0" applyProtection="0"/>
    <xf numFmtId="0" fontId="75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1" fillId="75" borderId="0" applyNumberFormat="0" applyBorder="0" applyAlignment="0" applyProtection="0"/>
    <xf numFmtId="0" fontId="11" fillId="71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11" fillId="74" borderId="0" applyNumberFormat="0" applyBorder="0" applyAlignment="0" applyProtection="0"/>
    <xf numFmtId="0" fontId="26" fillId="0" borderId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11" fillId="73" borderId="0" applyNumberFormat="0" applyBorder="0" applyAlignment="0" applyProtection="0"/>
    <xf numFmtId="0" fontId="11" fillId="71" borderId="0" applyNumberFormat="0" applyBorder="0" applyAlignment="0" applyProtection="0"/>
    <xf numFmtId="0" fontId="26" fillId="0" borderId="0"/>
    <xf numFmtId="0" fontId="26" fillId="0" borderId="0"/>
    <xf numFmtId="0" fontId="11" fillId="75" borderId="0" applyNumberFormat="0" applyBorder="0" applyAlignment="0" applyProtection="0"/>
    <xf numFmtId="0" fontId="26" fillId="0" borderId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0" fontId="11" fillId="71" borderId="0" applyNumberFormat="0" applyBorder="0" applyAlignment="0" applyProtection="0"/>
    <xf numFmtId="0" fontId="26" fillId="0" borderId="0"/>
    <xf numFmtId="0" fontId="68" fillId="0" borderId="0"/>
    <xf numFmtId="0" fontId="26" fillId="0" borderId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68" fillId="0" borderId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0" fontId="26" fillId="0" borderId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26" fillId="0" borderId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0" fontId="11" fillId="72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1" borderId="0" applyNumberFormat="0" applyBorder="0" applyAlignment="0" applyProtection="0"/>
    <xf numFmtId="0" fontId="11" fillId="7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0" fontId="68" fillId="0" borderId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2" borderId="0" applyNumberFormat="0" applyBorder="0" applyAlignment="0" applyProtection="0"/>
    <xf numFmtId="0" fontId="11" fillId="71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68" fillId="0" borderId="0"/>
    <xf numFmtId="0" fontId="68" fillId="0" borderId="0"/>
    <xf numFmtId="0" fontId="11" fillId="74" borderId="0" applyNumberFormat="0" applyBorder="0" applyAlignment="0" applyProtection="0"/>
    <xf numFmtId="0" fontId="68" fillId="0" borderId="0"/>
    <xf numFmtId="0" fontId="68" fillId="0" borderId="0"/>
    <xf numFmtId="0" fontId="11" fillId="13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6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11" fillId="71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71" borderId="0" applyNumberFormat="0" applyBorder="0" applyAlignment="0" applyProtection="0"/>
    <xf numFmtId="165" fontId="2" fillId="0" borderId="0" applyFont="0" applyFill="0" applyBorder="0" applyAlignment="0" applyProtection="0"/>
    <xf numFmtId="0" fontId="11" fillId="72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5" borderId="0" applyNumberFormat="0" applyBorder="0" applyAlignment="0" applyProtection="0"/>
    <xf numFmtId="0" fontId="11" fillId="74" borderId="0" applyNumberFormat="0" applyBorder="0" applyAlignment="0" applyProtection="0"/>
    <xf numFmtId="0" fontId="11" fillId="75" borderId="0" applyNumberFormat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71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74" borderId="0" applyNumberFormat="0" applyBorder="0" applyAlignment="0" applyProtection="0"/>
    <xf numFmtId="9" fontId="2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75" borderId="0" applyNumberFormat="0" applyBorder="0" applyAlignment="0" applyProtection="0"/>
    <xf numFmtId="0" fontId="11" fillId="72" borderId="0" applyNumberFormat="0" applyBorder="0" applyAlignment="0" applyProtection="0"/>
    <xf numFmtId="165" fontId="2" fillId="0" borderId="0" applyFont="0" applyFill="0" applyBorder="0" applyAlignment="0" applyProtection="0"/>
    <xf numFmtId="0" fontId="11" fillId="75" borderId="0" applyNumberFormat="0" applyBorder="0" applyAlignment="0" applyProtection="0"/>
    <xf numFmtId="0" fontId="11" fillId="75" borderId="0" applyNumberFormat="0" applyBorder="0" applyAlignment="0" applyProtection="0"/>
    <xf numFmtId="0" fontId="11" fillId="73" borderId="0" applyNumberFormat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13" borderId="0" applyNumberFormat="0" applyBorder="0" applyAlignment="0" applyProtection="0"/>
    <xf numFmtId="0" fontId="11" fillId="72" borderId="0" applyNumberFormat="0" applyBorder="0" applyAlignment="0" applyProtection="0"/>
    <xf numFmtId="0" fontId="68" fillId="0" borderId="0"/>
    <xf numFmtId="9" fontId="2" fillId="0" borderId="0" applyFont="0" applyFill="0" applyBorder="0" applyAlignment="0" applyProtection="0"/>
    <xf numFmtId="0" fontId="26" fillId="0" borderId="0"/>
    <xf numFmtId="0" fontId="11" fillId="74" borderId="0" applyNumberFormat="0" applyBorder="0" applyAlignment="0" applyProtection="0"/>
    <xf numFmtId="0" fontId="68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74" borderId="0" applyNumberFormat="0" applyBorder="0" applyAlignment="0" applyProtection="0"/>
    <xf numFmtId="0" fontId="11" fillId="13" borderId="0" applyNumberFormat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165" fontId="2" fillId="0" borderId="0" applyFont="0" applyFill="0" applyBorder="0" applyAlignment="0" applyProtection="0"/>
    <xf numFmtId="0" fontId="68" fillId="0" borderId="0"/>
    <xf numFmtId="0" fontId="11" fillId="71" borderId="0" applyNumberFormat="0" applyBorder="0" applyAlignment="0" applyProtection="0"/>
    <xf numFmtId="9" fontId="2" fillId="0" borderId="0" applyFont="0" applyFill="0" applyBorder="0" applyAlignment="0" applyProtection="0"/>
    <xf numFmtId="0" fontId="11" fillId="73" borderId="0" applyNumberFormat="0" applyBorder="0" applyAlignment="0" applyProtection="0"/>
    <xf numFmtId="0" fontId="11" fillId="72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71" borderId="0" applyNumberFormat="0" applyBorder="0" applyAlignment="0" applyProtection="0"/>
    <xf numFmtId="0" fontId="1" fillId="0" borderId="0"/>
    <xf numFmtId="0" fontId="68" fillId="0" borderId="0"/>
    <xf numFmtId="165" fontId="2" fillId="0" borderId="0" applyFont="0" applyFill="0" applyBorder="0" applyAlignment="0" applyProtection="0"/>
    <xf numFmtId="0" fontId="26" fillId="0" borderId="0"/>
    <xf numFmtId="165" fontId="2" fillId="0" borderId="0" applyFont="0" applyFill="0" applyBorder="0" applyAlignment="0" applyProtection="0"/>
    <xf numFmtId="0" fontId="26" fillId="0" borderId="0"/>
    <xf numFmtId="0" fontId="11" fillId="71" borderId="0" applyNumberFormat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9" fontId="67" fillId="0" borderId="0">
      <alignment vertical="top"/>
    </xf>
    <xf numFmtId="179" fontId="67" fillId="0" borderId="0">
      <alignment vertical="top"/>
    </xf>
    <xf numFmtId="179" fontId="67" fillId="0" borderId="0">
      <alignment vertical="top"/>
    </xf>
    <xf numFmtId="0" fontId="26" fillId="0" borderId="0"/>
    <xf numFmtId="179" fontId="67" fillId="0" borderId="0">
      <alignment vertical="top"/>
    </xf>
    <xf numFmtId="179" fontId="67" fillId="0" borderId="0">
      <alignment vertical="top"/>
    </xf>
    <xf numFmtId="180" fontId="8" fillId="0" borderId="0" applyFill="0" applyBorder="0" applyAlignment="0" applyProtection="0"/>
    <xf numFmtId="165" fontId="8" fillId="0" borderId="0" applyFill="0" applyBorder="0" applyAlignment="0" applyProtection="0"/>
    <xf numFmtId="0" fontId="65" fillId="0" borderId="0"/>
    <xf numFmtId="0" fontId="65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9" fontId="67" fillId="0" borderId="0">
      <alignment vertical="top"/>
    </xf>
    <xf numFmtId="179" fontId="67" fillId="0" borderId="0">
      <alignment vertical="top"/>
    </xf>
    <xf numFmtId="179" fontId="67" fillId="0" borderId="0">
      <alignment vertical="top"/>
    </xf>
    <xf numFmtId="165" fontId="8" fillId="0" borderId="0" applyFill="0" applyBorder="0" applyAlignment="0" applyProtection="0"/>
    <xf numFmtId="182" fontId="91" fillId="98" borderId="0">
      <alignment horizontal="center" vertical="center"/>
    </xf>
    <xf numFmtId="187" fontId="92" fillId="0" borderId="7" applyFont="0" applyFill="0">
      <alignment horizontal="right" vertical="center"/>
      <protection locked="0"/>
    </xf>
    <xf numFmtId="187" fontId="92" fillId="0" borderId="0" applyFont="0" applyBorder="0" applyProtection="0">
      <alignment vertical="center"/>
    </xf>
    <xf numFmtId="182" fontId="8" fillId="0" borderId="0" applyNumberFormat="0" applyFont="0" applyAlignment="0">
      <alignment horizontal="center" vertical="center"/>
    </xf>
    <xf numFmtId="39" fontId="93" fillId="99" borderId="0" applyNumberFormat="0" applyBorder="0">
      <alignment vertical="center"/>
    </xf>
    <xf numFmtId="0" fontId="26" fillId="0" borderId="0">
      <alignment horizontal="left"/>
    </xf>
    <xf numFmtId="183" fontId="94" fillId="100" borderId="3">
      <alignment vertical="center"/>
    </xf>
    <xf numFmtId="183" fontId="94" fillId="101" borderId="3">
      <alignment vertical="center"/>
    </xf>
    <xf numFmtId="37" fontId="95" fillId="102" borderId="3">
      <alignment horizontal="center" vertical="center"/>
    </xf>
    <xf numFmtId="185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8" fillId="0" borderId="0" applyNumberFormat="0" applyFont="0">
      <alignment wrapText="1"/>
    </xf>
    <xf numFmtId="181" fontId="26" fillId="54" borderId="3" applyBorder="0">
      <alignment horizontal="center" vertical="center"/>
    </xf>
    <xf numFmtId="0" fontId="93" fillId="103" borderId="3">
      <alignment horizontal="center" vertical="center" wrapText="1"/>
      <protection locked="0"/>
    </xf>
    <xf numFmtId="181" fontId="26" fillId="104" borderId="3">
      <alignment horizontal="center" vertical="center"/>
      <protection locked="0"/>
    </xf>
    <xf numFmtId="183" fontId="8" fillId="105" borderId="3">
      <alignment vertical="center"/>
    </xf>
    <xf numFmtId="182" fontId="96" fillId="106" borderId="10" applyBorder="0" applyAlignment="0">
      <alignment horizontal="left" indent="1"/>
    </xf>
    <xf numFmtId="0" fontId="97" fillId="99" borderId="3" applyFont="0" applyBorder="0" applyAlignment="0">
      <alignment horizontal="center" vertical="center"/>
    </xf>
    <xf numFmtId="0" fontId="98" fillId="99" borderId="0">
      <alignment vertical="center"/>
    </xf>
    <xf numFmtId="183" fontId="99" fillId="105" borderId="3">
      <alignment horizontal="center" vertical="center" wrapText="1"/>
      <protection locked="0"/>
    </xf>
    <xf numFmtId="0" fontId="8" fillId="0" borderId="0">
      <alignment vertical="center"/>
    </xf>
    <xf numFmtId="184" fontId="8" fillId="98" borderId="3">
      <alignment vertical="center"/>
    </xf>
    <xf numFmtId="0" fontId="8" fillId="107" borderId="0"/>
    <xf numFmtId="183" fontId="8" fillId="52" borderId="38" applyNumberFormat="0" applyFont="0" applyAlignment="0">
      <alignment horizontal="left"/>
    </xf>
    <xf numFmtId="49" fontId="100" fillId="99" borderId="3" applyNumberFormat="0" applyBorder="0">
      <alignment horizontal="center" vertical="center" wrapText="1"/>
    </xf>
    <xf numFmtId="183" fontId="101" fillId="102" borderId="16">
      <alignment horizontal="center" vertical="center"/>
    </xf>
    <xf numFmtId="0" fontId="60" fillId="108" borderId="25">
      <alignment vertical="center"/>
      <protection locked="0"/>
    </xf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3" fontId="8" fillId="109" borderId="3" applyNumberFormat="0" applyFill="0" applyBorder="0" applyProtection="0">
      <alignment vertical="center"/>
      <protection locked="0"/>
    </xf>
    <xf numFmtId="0" fontId="102" fillId="0" borderId="0">
      <alignment horizontal="left"/>
    </xf>
    <xf numFmtId="0" fontId="103" fillId="99" borderId="0"/>
    <xf numFmtId="0" fontId="8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9">
    <xf numFmtId="0" fontId="0" fillId="0" borderId="0" xfId="0"/>
    <xf numFmtId="0" fontId="0" fillId="0" borderId="0" xfId="0"/>
    <xf numFmtId="0" fontId="0" fillId="0" borderId="0" xfId="0"/>
    <xf numFmtId="0" fontId="22" fillId="0" borderId="3" xfId="0" applyFont="1" applyBorder="1"/>
    <xf numFmtId="0" fontId="0" fillId="0" borderId="0" xfId="0"/>
    <xf numFmtId="0" fontId="22" fillId="0" borderId="0" xfId="0" applyFont="1"/>
    <xf numFmtId="0" fontId="0" fillId="0" borderId="3" xfId="0" applyBorder="1"/>
    <xf numFmtId="0" fontId="104" fillId="0" borderId="3" xfId="66" applyFont="1" applyBorder="1" applyAlignment="1">
      <alignment horizontal="left" vertical="top" wrapText="1"/>
    </xf>
    <xf numFmtId="0" fontId="0" fillId="0" borderId="3" xfId="0" applyFont="1" applyBorder="1" applyAlignment="1">
      <alignment horizontal="center"/>
    </xf>
    <xf numFmtId="0" fontId="0" fillId="0" borderId="3" xfId="66" applyFont="1" applyBorder="1" applyAlignment="1">
      <alignment horizontal="center" vertical="top" wrapText="1"/>
    </xf>
    <xf numFmtId="0" fontId="105" fillId="0" borderId="3" xfId="0" applyFont="1" applyBorder="1" applyAlignment="1">
      <alignment horizontal="right" wrapText="1"/>
    </xf>
    <xf numFmtId="0" fontId="90" fillId="0" borderId="3" xfId="0" applyFont="1" applyBorder="1" applyAlignment="1">
      <alignment horizontal="right" wrapText="1"/>
    </xf>
    <xf numFmtId="0" fontId="22" fillId="0" borderId="3" xfId="0" applyFont="1" applyBorder="1" applyAlignment="1">
      <alignment horizontal="center"/>
    </xf>
    <xf numFmtId="0" fontId="104" fillId="0" borderId="3" xfId="0" applyFont="1" applyBorder="1" applyAlignment="1">
      <alignment horizontal="center"/>
    </xf>
    <xf numFmtId="0" fontId="104" fillId="0" borderId="3" xfId="0" applyFont="1" applyBorder="1" applyAlignment="1">
      <alignment wrapText="1"/>
    </xf>
    <xf numFmtId="0" fontId="0" fillId="0" borderId="3" xfId="66" applyFont="1" applyFill="1" applyBorder="1" applyAlignment="1">
      <alignment horizontal="center" vertical="top" wrapText="1"/>
    </xf>
    <xf numFmtId="0" fontId="1" fillId="0" borderId="3" xfId="66" applyFont="1" applyFill="1" applyBorder="1" applyAlignment="1">
      <alignment horizontal="center" vertical="top" wrapText="1"/>
    </xf>
    <xf numFmtId="0" fontId="104" fillId="0" borderId="0" xfId="0" applyFont="1"/>
    <xf numFmtId="0" fontId="0" fillId="0" borderId="3" xfId="0" applyBorder="1" applyAlignment="1">
      <alignment wrapText="1"/>
    </xf>
    <xf numFmtId="0" fontId="111" fillId="0" borderId="3" xfId="0" applyFont="1" applyBorder="1" applyAlignment="1">
      <alignment vertical="center" wrapText="1"/>
    </xf>
    <xf numFmtId="0" fontId="22" fillId="110" borderId="3" xfId="0" applyFont="1" applyFill="1" applyBorder="1" applyAlignment="1">
      <alignment vertical="center" wrapText="1"/>
    </xf>
    <xf numFmtId="0" fontId="21" fillId="0" borderId="0" xfId="0" applyFont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0" fontId="21" fillId="0" borderId="11" xfId="0" applyFont="1" applyBorder="1" applyAlignment="1" applyProtection="1">
      <alignment vertical="center" wrapText="1"/>
      <protection locked="0"/>
    </xf>
    <xf numFmtId="0" fontId="104" fillId="112" borderId="3" xfId="0" applyFont="1" applyFill="1" applyBorder="1" applyAlignment="1">
      <alignment wrapText="1"/>
    </xf>
    <xf numFmtId="0" fontId="106" fillId="0" borderId="3" xfId="0" applyFont="1" applyBorder="1" applyAlignment="1">
      <alignment horizontal="right" wrapText="1"/>
    </xf>
    <xf numFmtId="0" fontId="106" fillId="0" borderId="3" xfId="66" applyFont="1" applyBorder="1" applyAlignment="1">
      <alignment horizontal="right" vertical="top" wrapText="1"/>
    </xf>
    <xf numFmtId="0" fontId="0" fillId="0" borderId="3" xfId="0" applyBorder="1" applyAlignment="1">
      <alignment horizontal="center" wrapText="1"/>
    </xf>
    <xf numFmtId="0" fontId="90" fillId="0" borderId="3" xfId="0" applyFont="1" applyFill="1" applyBorder="1" applyAlignment="1">
      <alignment horizontal="right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4" fillId="112" borderId="3" xfId="66" applyFont="1" applyFill="1" applyBorder="1" applyAlignment="1">
      <alignment vertical="top" wrapText="1"/>
    </xf>
    <xf numFmtId="0" fontId="116" fillId="112" borderId="3" xfId="66" applyFont="1" applyFill="1" applyBorder="1" applyAlignment="1">
      <alignment horizontal="right" vertical="top" wrapText="1"/>
    </xf>
    <xf numFmtId="0" fontId="117" fillId="112" borderId="3" xfId="66" applyFont="1" applyFill="1" applyBorder="1" applyAlignment="1">
      <alignment horizontal="left" vertical="top" wrapText="1"/>
    </xf>
    <xf numFmtId="0" fontId="117" fillId="112" borderId="3" xfId="66" applyFont="1" applyFill="1" applyBorder="1" applyAlignment="1">
      <alignment horizontal="right" vertical="top" wrapText="1"/>
    </xf>
    <xf numFmtId="0" fontId="114" fillId="112" borderId="8" xfId="0" applyFont="1" applyFill="1" applyBorder="1" applyAlignment="1">
      <alignment horizontal="center" vertical="center"/>
    </xf>
    <xf numFmtId="0" fontId="114" fillId="112" borderId="8" xfId="66" applyFont="1" applyFill="1" applyBorder="1" applyAlignment="1">
      <alignment horizontal="right" vertical="top" wrapText="1"/>
    </xf>
    <xf numFmtId="0" fontId="105" fillId="112" borderId="3" xfId="66" applyFont="1" applyFill="1" applyBorder="1" applyAlignment="1">
      <alignment horizontal="right" vertical="top" wrapText="1"/>
    </xf>
    <xf numFmtId="0" fontId="0" fillId="0" borderId="3" xfId="0" applyBorder="1" applyAlignment="1">
      <alignment horizontal="center"/>
    </xf>
    <xf numFmtId="0" fontId="90" fillId="0" borderId="3" xfId="0" applyFont="1" applyBorder="1" applyAlignment="1">
      <alignment horizontal="center" vertical="center" wrapText="1"/>
    </xf>
    <xf numFmtId="0" fontId="105" fillId="0" borderId="3" xfId="66" applyFont="1" applyBorder="1" applyAlignment="1">
      <alignment horizontal="right" vertical="top" wrapText="1"/>
    </xf>
    <xf numFmtId="0" fontId="1" fillId="0" borderId="40" xfId="66" applyFont="1" applyBorder="1" applyAlignment="1">
      <alignment horizontal="center" vertical="center" wrapText="1"/>
    </xf>
    <xf numFmtId="0" fontId="1" fillId="0" borderId="7" xfId="66" applyFont="1" applyBorder="1" applyAlignment="1">
      <alignment horizontal="center" vertical="center" wrapText="1"/>
    </xf>
    <xf numFmtId="0" fontId="1" fillId="0" borderId="41" xfId="66" applyFont="1" applyBorder="1" applyAlignment="1">
      <alignment horizontal="center" vertical="center" wrapText="1"/>
    </xf>
    <xf numFmtId="0" fontId="0" fillId="110" borderId="9" xfId="0" applyFill="1" applyBorder="1" applyAlignment="1">
      <alignment vertical="center" wrapText="1"/>
    </xf>
    <xf numFmtId="0" fontId="104" fillId="0" borderId="9" xfId="0" applyFont="1" applyBorder="1" applyAlignment="1">
      <alignment horizontal="center"/>
    </xf>
    <xf numFmtId="0" fontId="104" fillId="0" borderId="9" xfId="0" applyFont="1" applyBorder="1" applyAlignment="1">
      <alignment wrapText="1"/>
    </xf>
    <xf numFmtId="0" fontId="22" fillId="0" borderId="9" xfId="0" applyFont="1" applyBorder="1"/>
    <xf numFmtId="165" fontId="0" fillId="0" borderId="3" xfId="1836" applyFont="1" applyBorder="1"/>
    <xf numFmtId="165" fontId="0" fillId="0" borderId="3" xfId="1836" applyFont="1" applyFill="1" applyBorder="1"/>
    <xf numFmtId="165" fontId="104" fillId="110" borderId="3" xfId="0" applyNumberFormat="1" applyFont="1" applyFill="1" applyBorder="1"/>
    <xf numFmtId="49" fontId="0" fillId="0" borderId="0" xfId="0" applyNumberFormat="1"/>
    <xf numFmtId="49" fontId="104" fillId="112" borderId="3" xfId="0" applyNumberFormat="1" applyFont="1" applyFill="1" applyBorder="1" applyAlignment="1">
      <alignment horizontal="center"/>
    </xf>
    <xf numFmtId="49" fontId="22" fillId="110" borderId="3" xfId="0" applyNumberFormat="1" applyFont="1" applyFill="1" applyBorder="1" applyAlignment="1">
      <alignment horizontal="center" vertical="center" wrapText="1"/>
    </xf>
    <xf numFmtId="165" fontId="0" fillId="113" borderId="3" xfId="1836" applyFont="1" applyFill="1" applyBorder="1"/>
    <xf numFmtId="191" fontId="104" fillId="113" borderId="3" xfId="1836" applyNumberFormat="1" applyFont="1" applyFill="1" applyBorder="1" applyAlignment="1" applyProtection="1">
      <alignment horizontal="center"/>
    </xf>
    <xf numFmtId="0" fontId="0" fillId="0" borderId="0" xfId="0"/>
    <xf numFmtId="0" fontId="0" fillId="0" borderId="3" xfId="0" applyBorder="1"/>
    <xf numFmtId="0" fontId="104" fillId="0" borderId="3" xfId="0" applyFont="1" applyBorder="1" applyAlignment="1">
      <alignment horizontal="center"/>
    </xf>
    <xf numFmtId="0" fontId="104" fillId="0" borderId="0" xfId="0" applyFont="1"/>
    <xf numFmtId="0" fontId="0" fillId="0" borderId="3" xfId="0" applyFill="1" applyBorder="1"/>
    <xf numFmtId="0" fontId="0" fillId="112" borderId="3" xfId="0" applyFill="1" applyBorder="1"/>
    <xf numFmtId="0" fontId="109" fillId="0" borderId="8" xfId="0" applyFont="1" applyFill="1" applyBorder="1" applyAlignment="1">
      <alignment horizontal="center" vertical="center" wrapText="1"/>
    </xf>
    <xf numFmtId="0" fontId="109" fillId="0" borderId="8" xfId="0" applyFont="1" applyFill="1" applyBorder="1" applyAlignment="1">
      <alignment horizontal="center" vertical="center" wrapText="1"/>
    </xf>
    <xf numFmtId="165" fontId="0" fillId="0" borderId="0" xfId="0" applyNumberFormat="1" applyFont="1" applyProtection="1">
      <protection locked="0"/>
    </xf>
    <xf numFmtId="2" fontId="0" fillId="0" borderId="0" xfId="0" applyNumberFormat="1"/>
    <xf numFmtId="0" fontId="120" fillId="0" borderId="0" xfId="0" applyFont="1" applyAlignment="1">
      <alignment horizontal="center"/>
    </xf>
    <xf numFmtId="49" fontId="104" fillId="111" borderId="3" xfId="0" applyNumberFormat="1" applyFont="1" applyFill="1" applyBorder="1" applyAlignment="1">
      <alignment horizontal="center"/>
    </xf>
    <xf numFmtId="49" fontId="22" fillId="111" borderId="3" xfId="0" applyNumberFormat="1" applyFont="1" applyFill="1" applyBorder="1" applyAlignment="1">
      <alignment horizontal="center" vertical="center" wrapText="1"/>
    </xf>
    <xf numFmtId="0" fontId="104" fillId="111" borderId="3" xfId="0" applyFont="1" applyFill="1" applyBorder="1" applyAlignment="1">
      <alignment wrapText="1"/>
    </xf>
    <xf numFmtId="165" fontId="0" fillId="112" borderId="3" xfId="0" applyNumberFormat="1" applyFill="1" applyBorder="1"/>
    <xf numFmtId="49" fontId="0" fillId="112" borderId="3" xfId="0" applyNumberFormat="1" applyFill="1" applyBorder="1"/>
    <xf numFmtId="0" fontId="112" fillId="112" borderId="3" xfId="66" applyFont="1" applyFill="1" applyBorder="1" applyAlignment="1">
      <alignment horizontal="right" vertical="top" wrapText="1"/>
    </xf>
    <xf numFmtId="165" fontId="22" fillId="110" borderId="9" xfId="0" applyNumberFormat="1" applyFont="1" applyFill="1" applyBorder="1" applyAlignment="1">
      <alignment vertical="center" wrapText="1"/>
    </xf>
    <xf numFmtId="165" fontId="0" fillId="111" borderId="3" xfId="0" applyNumberFormat="1" applyFill="1" applyBorder="1"/>
    <xf numFmtId="165" fontId="0" fillId="111" borderId="9" xfId="0" applyNumberFormat="1" applyFill="1" applyBorder="1"/>
    <xf numFmtId="165" fontId="0" fillId="118" borderId="3" xfId="0" applyNumberFormat="1" applyFont="1" applyFill="1" applyBorder="1"/>
    <xf numFmtId="165" fontId="0" fillId="119" borderId="3" xfId="0" applyNumberFormat="1" applyFont="1" applyFill="1" applyBorder="1"/>
    <xf numFmtId="165" fontId="0" fillId="120" borderId="3" xfId="0" applyNumberFormat="1" applyFont="1" applyFill="1" applyBorder="1"/>
    <xf numFmtId="165" fontId="0" fillId="118" borderId="9" xfId="0" applyNumberFormat="1" applyFont="1" applyFill="1" applyBorder="1"/>
    <xf numFmtId="0" fontId="121" fillId="116" borderId="40" xfId="0" applyFont="1" applyFill="1" applyBorder="1"/>
    <xf numFmtId="165" fontId="122" fillId="116" borderId="7" xfId="0" applyNumberFormat="1" applyFont="1" applyFill="1" applyBorder="1"/>
    <xf numFmtId="165" fontId="0" fillId="120" borderId="8" xfId="0" applyNumberFormat="1" applyFont="1" applyFill="1" applyBorder="1"/>
    <xf numFmtId="165" fontId="0" fillId="112" borderId="8" xfId="0" applyNumberFormat="1" applyFill="1" applyBorder="1"/>
    <xf numFmtId="165" fontId="0" fillId="117" borderId="7" xfId="0" applyNumberFormat="1" applyFont="1" applyFill="1" applyBorder="1"/>
    <xf numFmtId="165" fontId="0" fillId="117" borderId="41" xfId="0" applyNumberFormat="1" applyFont="1" applyFill="1" applyBorder="1"/>
    <xf numFmtId="0" fontId="0" fillId="0" borderId="4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14" fillId="0" borderId="3" xfId="66" applyFont="1" applyFill="1" applyBorder="1" applyAlignment="1">
      <alignment horizontal="left" vertical="center" wrapText="1"/>
    </xf>
    <xf numFmtId="0" fontId="114" fillId="0" borderId="3" xfId="66" applyFont="1" applyFill="1" applyBorder="1" applyAlignment="1">
      <alignment vertical="top" wrapText="1"/>
    </xf>
    <xf numFmtId="0" fontId="0" fillId="0" borderId="0" xfId="0" applyFill="1"/>
    <xf numFmtId="4" fontId="0" fillId="0" borderId="3" xfId="0" applyNumberFormat="1" applyBorder="1"/>
    <xf numFmtId="0" fontId="0" fillId="0" borderId="0" xfId="0" applyAlignment="1">
      <alignment wrapText="1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 wrapText="1"/>
    </xf>
    <xf numFmtId="0" fontId="0" fillId="115" borderId="3" xfId="0" applyFill="1" applyBorder="1"/>
    <xf numFmtId="0" fontId="0" fillId="122" borderId="3" xfId="0" applyFill="1" applyBorder="1"/>
    <xf numFmtId="0" fontId="104" fillId="122" borderId="3" xfId="0" applyFont="1" applyFill="1" applyBorder="1" applyAlignment="1">
      <alignment horizontal="left" wrapText="1"/>
    </xf>
    <xf numFmtId="0" fontId="104" fillId="122" borderId="3" xfId="0" applyFont="1" applyFill="1" applyBorder="1"/>
    <xf numFmtId="0" fontId="118" fillId="122" borderId="3" xfId="0" applyFont="1" applyFill="1" applyBorder="1"/>
    <xf numFmtId="49" fontId="22" fillId="122" borderId="3" xfId="0" applyNumberFormat="1" applyFont="1" applyFill="1" applyBorder="1" applyAlignment="1">
      <alignment horizontal="center" vertical="center" wrapText="1"/>
    </xf>
    <xf numFmtId="0" fontId="118" fillId="122" borderId="3" xfId="0" applyFont="1" applyFill="1" applyBorder="1" applyAlignment="1">
      <alignment wrapText="1"/>
    </xf>
    <xf numFmtId="0" fontId="104" fillId="113" borderId="3" xfId="0" applyFont="1" applyFill="1" applyBorder="1"/>
    <xf numFmtId="0" fontId="112" fillId="113" borderId="3" xfId="66" applyFont="1" applyFill="1" applyBorder="1" applyAlignment="1">
      <alignment horizontal="right" vertical="top" wrapText="1"/>
    </xf>
    <xf numFmtId="0" fontId="0" fillId="113" borderId="3" xfId="0" applyFill="1" applyBorder="1"/>
    <xf numFmtId="0" fontId="104" fillId="113" borderId="3" xfId="0" applyFont="1" applyFill="1" applyBorder="1" applyAlignment="1">
      <alignment horizontal="left" wrapText="1"/>
    </xf>
    <xf numFmtId="0" fontId="118" fillId="113" borderId="3" xfId="0" applyFont="1" applyFill="1" applyBorder="1"/>
    <xf numFmtId="0" fontId="123" fillId="113" borderId="3" xfId="66" applyFont="1" applyFill="1" applyBorder="1" applyAlignment="1">
      <alignment horizontal="right" vertical="top" wrapText="1"/>
    </xf>
    <xf numFmtId="0" fontId="112" fillId="115" borderId="3" xfId="66" applyFont="1" applyFill="1" applyBorder="1" applyAlignment="1">
      <alignment horizontal="right" vertical="top" wrapText="1"/>
    </xf>
    <xf numFmtId="0" fontId="118" fillId="115" borderId="3" xfId="0" applyFont="1" applyFill="1" applyBorder="1"/>
    <xf numFmtId="0" fontId="123" fillId="115" borderId="3" xfId="66" applyFont="1" applyFill="1" applyBorder="1" applyAlignment="1">
      <alignment horizontal="right" vertical="top" wrapText="1"/>
    </xf>
    <xf numFmtId="0" fontId="109" fillId="115" borderId="3" xfId="0" applyFont="1" applyFill="1" applyBorder="1"/>
    <xf numFmtId="49" fontId="22" fillId="115" borderId="3" xfId="0" applyNumberFormat="1" applyFont="1" applyFill="1" applyBorder="1" applyAlignment="1">
      <alignment horizontal="center" vertical="center" wrapText="1"/>
    </xf>
    <xf numFmtId="0" fontId="22" fillId="115" borderId="3" xfId="0" applyFont="1" applyFill="1" applyBorder="1" applyAlignment="1">
      <alignment vertical="center" wrapText="1"/>
    </xf>
    <xf numFmtId="0" fontId="104" fillId="115" borderId="3" xfId="0" applyFont="1" applyFill="1" applyBorder="1"/>
    <xf numFmtId="0" fontId="0" fillId="124" borderId="4" xfId="0" applyFont="1" applyFill="1" applyBorder="1" applyAlignment="1">
      <alignment horizontal="center" vertical="center" wrapText="1"/>
    </xf>
    <xf numFmtId="0" fontId="0" fillId="124" borderId="43" xfId="0" applyFont="1" applyFill="1" applyBorder="1" applyAlignment="1">
      <alignment horizontal="center" vertical="center" wrapText="1"/>
    </xf>
    <xf numFmtId="0" fontId="0" fillId="124" borderId="54" xfId="0" applyFont="1" applyFill="1" applyBorder="1" applyAlignment="1">
      <alignment horizontal="center" vertical="center" wrapText="1"/>
    </xf>
    <xf numFmtId="0" fontId="0" fillId="124" borderId="52" xfId="0" applyFont="1" applyFill="1" applyBorder="1" applyAlignment="1">
      <alignment horizontal="center" vertical="center" wrapText="1"/>
    </xf>
    <xf numFmtId="0" fontId="0" fillId="124" borderId="50" xfId="0" applyFont="1" applyFill="1" applyBorder="1" applyAlignment="1">
      <alignment horizontal="center" vertical="center" wrapText="1"/>
    </xf>
    <xf numFmtId="0" fontId="0" fillId="123" borderId="0" xfId="0" applyFill="1"/>
    <xf numFmtId="0" fontId="0" fillId="123" borderId="0" xfId="0" applyFill="1" applyAlignment="1">
      <alignment horizontal="left" wrapText="1"/>
    </xf>
    <xf numFmtId="0" fontId="0" fillId="123" borderId="3" xfId="0" applyFill="1" applyBorder="1"/>
    <xf numFmtId="0" fontId="104" fillId="115" borderId="3" xfId="0" applyFont="1" applyFill="1" applyBorder="1" applyAlignment="1">
      <alignment horizontal="left" wrapText="1"/>
    </xf>
    <xf numFmtId="0" fontId="22" fillId="123" borderId="3" xfId="0" applyFont="1" applyFill="1" applyBorder="1" applyAlignment="1">
      <alignment horizontal="left" wrapText="1"/>
    </xf>
    <xf numFmtId="0" fontId="0" fillId="123" borderId="8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04" fillId="122" borderId="3" xfId="0" applyFont="1" applyFill="1" applyBorder="1" applyAlignment="1">
      <alignment horizontal="center" vertical="center" wrapText="1"/>
    </xf>
    <xf numFmtId="49" fontId="104" fillId="122" borderId="3" xfId="0" applyNumberFormat="1" applyFont="1" applyFill="1" applyBorder="1" applyAlignment="1">
      <alignment horizontal="center" vertical="center" wrapText="1"/>
    </xf>
    <xf numFmtId="49" fontId="118" fillId="122" borderId="3" xfId="0" applyNumberFormat="1" applyFont="1" applyFill="1" applyBorder="1" applyAlignment="1">
      <alignment horizontal="center" vertical="center" wrapText="1"/>
    </xf>
    <xf numFmtId="49" fontId="104" fillId="113" borderId="3" xfId="0" applyNumberFormat="1" applyFont="1" applyFill="1" applyBorder="1" applyAlignment="1">
      <alignment horizontal="center" vertical="center" wrapText="1"/>
    </xf>
    <xf numFmtId="49" fontId="0" fillId="113" borderId="3" xfId="0" applyNumberFormat="1" applyFill="1" applyBorder="1" applyAlignment="1">
      <alignment horizontal="center" vertical="center" wrapText="1"/>
    </xf>
    <xf numFmtId="49" fontId="104" fillId="115" borderId="3" xfId="0" applyNumberFormat="1" applyFont="1" applyFill="1" applyBorder="1" applyAlignment="1">
      <alignment horizontal="center" vertical="center" wrapText="1"/>
    </xf>
    <xf numFmtId="49" fontId="0" fillId="115" borderId="3" xfId="0" applyNumberFormat="1" applyFill="1" applyBorder="1" applyAlignment="1">
      <alignment horizontal="center" vertical="center" wrapText="1"/>
    </xf>
    <xf numFmtId="49" fontId="118" fillId="115" borderId="3" xfId="0" applyNumberFormat="1" applyFont="1" applyFill="1" applyBorder="1" applyAlignment="1">
      <alignment horizontal="center" vertical="center" wrapText="1"/>
    </xf>
    <xf numFmtId="49" fontId="109" fillId="115" borderId="3" xfId="0" applyNumberFormat="1" applyFont="1" applyFill="1" applyBorder="1" applyAlignment="1">
      <alignment horizontal="center" vertical="center" wrapText="1"/>
    </xf>
    <xf numFmtId="0" fontId="0" fillId="123" borderId="0" xfId="0" applyFill="1" applyAlignment="1">
      <alignment horizontal="center" vertical="center" wrapText="1"/>
    </xf>
    <xf numFmtId="0" fontId="0" fillId="123" borderId="3" xfId="0" applyFill="1" applyBorder="1" applyAlignment="1">
      <alignment horizontal="center" vertical="center" wrapText="1"/>
    </xf>
    <xf numFmtId="49" fontId="104" fillId="12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22" borderId="3" xfId="0" applyFill="1" applyBorder="1" applyAlignment="1">
      <alignment vertical="center"/>
    </xf>
    <xf numFmtId="0" fontId="0" fillId="113" borderId="3" xfId="0" applyFill="1" applyBorder="1" applyAlignment="1">
      <alignment vertical="center"/>
    </xf>
    <xf numFmtId="0" fontId="0" fillId="115" borderId="3" xfId="0" applyFill="1" applyBorder="1" applyAlignment="1">
      <alignment vertical="center"/>
    </xf>
    <xf numFmtId="0" fontId="0" fillId="123" borderId="0" xfId="0" applyFill="1" applyAlignment="1">
      <alignment vertical="center"/>
    </xf>
    <xf numFmtId="0" fontId="0" fillId="123" borderId="3" xfId="0" applyFill="1" applyBorder="1" applyAlignment="1">
      <alignment vertical="center"/>
    </xf>
    <xf numFmtId="0" fontId="22" fillId="123" borderId="3" xfId="0" applyFont="1" applyFill="1" applyBorder="1"/>
    <xf numFmtId="2" fontId="0" fillId="123" borderId="8" xfId="0" applyNumberFormat="1" applyFill="1" applyBorder="1"/>
    <xf numFmtId="2" fontId="0" fillId="123" borderId="3" xfId="0" applyNumberFormat="1" applyFill="1" applyBorder="1"/>
    <xf numFmtId="2" fontId="0" fillId="123" borderId="9" xfId="0" applyNumberFormat="1" applyFill="1" applyBorder="1"/>
    <xf numFmtId="2" fontId="0" fillId="122" borderId="9" xfId="0" applyNumberFormat="1" applyFill="1" applyBorder="1"/>
    <xf numFmtId="2" fontId="0" fillId="122" borderId="3" xfId="0" applyNumberFormat="1" applyFill="1" applyBorder="1"/>
    <xf numFmtId="2" fontId="0" fillId="114" borderId="3" xfId="0" applyNumberFormat="1" applyFont="1" applyFill="1" applyBorder="1"/>
    <xf numFmtId="2" fontId="0" fillId="113" borderId="3" xfId="0" applyNumberFormat="1" applyFill="1" applyBorder="1"/>
    <xf numFmtId="2" fontId="22" fillId="123" borderId="3" xfId="0" applyNumberFormat="1" applyFont="1" applyFill="1" applyBorder="1"/>
    <xf numFmtId="2" fontId="0" fillId="115" borderId="3" xfId="0" applyNumberFormat="1" applyFill="1" applyBorder="1"/>
    <xf numFmtId="0" fontId="125" fillId="123" borderId="0" xfId="0" applyFont="1" applyFill="1" applyAlignment="1">
      <alignment vertical="center"/>
    </xf>
    <xf numFmtId="165" fontId="0" fillId="118" borderId="9" xfId="0" applyNumberFormat="1" applyFont="1" applyFill="1" applyBorder="1" applyAlignment="1">
      <alignment horizontal="center"/>
    </xf>
    <xf numFmtId="165" fontId="0" fillId="119" borderId="3" xfId="0" applyNumberFormat="1" applyFont="1" applyFill="1" applyBorder="1" applyAlignment="1">
      <alignment horizontal="center"/>
    </xf>
    <xf numFmtId="165" fontId="0" fillId="120" borderId="3" xfId="0" applyNumberFormat="1" applyFont="1" applyFill="1" applyBorder="1" applyAlignment="1">
      <alignment horizontal="center"/>
    </xf>
    <xf numFmtId="165" fontId="0" fillId="118" borderId="3" xfId="0" applyNumberFormat="1" applyFont="1" applyFill="1" applyBorder="1" applyAlignment="1">
      <alignment horizontal="center"/>
    </xf>
    <xf numFmtId="165" fontId="0" fillId="120" borderId="8" xfId="0" applyNumberFormat="1" applyFont="1" applyFill="1" applyBorder="1" applyAlignment="1">
      <alignment horizontal="center"/>
    </xf>
    <xf numFmtId="165" fontId="0" fillId="117" borderId="7" xfId="0" applyNumberFormat="1" applyFont="1" applyFill="1" applyBorder="1" applyAlignment="1">
      <alignment horizontal="center"/>
    </xf>
    <xf numFmtId="0" fontId="0" fillId="0" borderId="3" xfId="0" applyFill="1" applyBorder="1" applyAlignment="1">
      <alignment vertical="center"/>
    </xf>
    <xf numFmtId="49" fontId="109" fillId="0" borderId="3" xfId="0" applyNumberFormat="1" applyFont="1" applyFill="1" applyBorder="1" applyAlignment="1">
      <alignment horizontal="center" vertical="center" wrapText="1"/>
    </xf>
    <xf numFmtId="0" fontId="109" fillId="0" borderId="3" xfId="0" applyFont="1" applyFill="1" applyBorder="1"/>
    <xf numFmtId="2" fontId="0" fillId="123" borderId="6" xfId="0" applyNumberFormat="1" applyFill="1" applyBorder="1"/>
    <xf numFmtId="199" fontId="0" fillId="123" borderId="3" xfId="0" applyNumberFormat="1" applyFill="1" applyBorder="1"/>
    <xf numFmtId="0" fontId="0" fillId="112" borderId="3" xfId="0" applyFill="1" applyBorder="1" applyAlignment="1">
      <alignment vertical="center"/>
    </xf>
    <xf numFmtId="49" fontId="109" fillId="112" borderId="3" xfId="0" applyNumberFormat="1" applyFont="1" applyFill="1" applyBorder="1" applyAlignment="1">
      <alignment horizontal="center" vertical="center" wrapText="1"/>
    </xf>
    <xf numFmtId="0" fontId="123" fillId="112" borderId="3" xfId="66" applyFont="1" applyFill="1" applyBorder="1" applyAlignment="1">
      <alignment horizontal="right" vertical="top" wrapText="1"/>
    </xf>
    <xf numFmtId="0" fontId="0" fillId="112" borderId="0" xfId="0" applyFill="1"/>
    <xf numFmtId="199" fontId="0" fillId="113" borderId="3" xfId="0" applyNumberFormat="1" applyFill="1" applyBorder="1"/>
    <xf numFmtId="0" fontId="126" fillId="0" borderId="3" xfId="0" applyFont="1" applyBorder="1" applyAlignment="1">
      <alignment wrapText="1"/>
    </xf>
    <xf numFmtId="0" fontId="126" fillId="125" borderId="3" xfId="0" applyFont="1" applyFill="1" applyBorder="1" applyAlignment="1">
      <alignment wrapText="1"/>
    </xf>
    <xf numFmtId="49" fontId="0" fillId="112" borderId="3" xfId="0" applyNumberFormat="1" applyFill="1" applyBorder="1" applyAlignment="1">
      <alignment horizontal="center" vertical="center" wrapText="1"/>
    </xf>
    <xf numFmtId="0" fontId="0" fillId="112" borderId="3" xfId="0" applyFill="1" applyBorder="1" applyAlignment="1">
      <alignment horizontal="center" vertical="center" wrapText="1"/>
    </xf>
    <xf numFmtId="0" fontId="22" fillId="112" borderId="3" xfId="0" applyFont="1" applyFill="1" applyBorder="1" applyAlignment="1">
      <alignment horizontal="left" wrapText="1"/>
    </xf>
    <xf numFmtId="0" fontId="0" fillId="112" borderId="8" xfId="0" applyFill="1" applyBorder="1"/>
    <xf numFmtId="2" fontId="0" fillId="112" borderId="8" xfId="0" applyNumberFormat="1" applyFill="1" applyBorder="1"/>
    <xf numFmtId="49" fontId="126" fillId="125" borderId="3" xfId="0" applyNumberFormat="1" applyFont="1" applyFill="1" applyBorder="1" applyAlignment="1">
      <alignment wrapText="1"/>
    </xf>
    <xf numFmtId="0" fontId="127" fillId="0" borderId="3" xfId="0" applyFont="1" applyFill="1" applyBorder="1" applyAlignment="1">
      <alignment horizontal="center" wrapText="1"/>
    </xf>
    <xf numFmtId="0" fontId="127" fillId="0" borderId="6" xfId="0" applyFont="1" applyFill="1" applyBorder="1" applyAlignment="1">
      <alignment horizontal="center" vertical="center" wrapText="1"/>
    </xf>
    <xf numFmtId="0" fontId="127" fillId="0" borderId="6" xfId="0" applyFont="1" applyBorder="1" applyAlignment="1">
      <alignment horizontal="center" vertical="center" wrapText="1"/>
    </xf>
    <xf numFmtId="4" fontId="127" fillId="0" borderId="3" xfId="0" applyNumberFormat="1" applyFont="1" applyFill="1" applyBorder="1" applyAlignment="1">
      <alignment horizontal="center" vertical="center"/>
    </xf>
    <xf numFmtId="165" fontId="127" fillId="0" borderId="3" xfId="0" applyNumberFormat="1" applyFont="1" applyFill="1" applyBorder="1" applyAlignment="1">
      <alignment horizontal="center" vertical="center"/>
    </xf>
    <xf numFmtId="165" fontId="127" fillId="125" borderId="3" xfId="0" applyNumberFormat="1" applyFont="1" applyFill="1" applyBorder="1" applyAlignment="1">
      <alignment horizontal="center" vertical="center"/>
    </xf>
    <xf numFmtId="0" fontId="0" fillId="124" borderId="8" xfId="0" applyFont="1" applyFill="1" applyBorder="1" applyAlignment="1">
      <alignment horizontal="center" vertical="center"/>
    </xf>
    <xf numFmtId="0" fontId="0" fillId="124" borderId="8" xfId="0" applyFont="1" applyFill="1" applyBorder="1" applyAlignment="1">
      <alignment horizontal="center" vertical="center" wrapText="1"/>
    </xf>
    <xf numFmtId="0" fontId="128" fillId="0" borderId="3" xfId="0" applyFont="1" applyBorder="1"/>
    <xf numFmtId="0" fontId="128" fillId="0" borderId="3" xfId="0" applyFont="1" applyBorder="1" applyAlignment="1">
      <alignment wrapText="1"/>
    </xf>
    <xf numFmtId="0" fontId="128" fillId="0" borderId="3" xfId="0" applyFont="1" applyBorder="1" applyAlignment="1">
      <alignment horizontal="center"/>
    </xf>
    <xf numFmtId="0" fontId="128" fillId="0" borderId="0" xfId="0" applyFont="1"/>
    <xf numFmtId="0" fontId="128" fillId="0" borderId="0" xfId="0" applyFont="1" applyBorder="1"/>
    <xf numFmtId="4" fontId="128" fillId="0" borderId="3" xfId="0" applyNumberFormat="1" applyFont="1" applyBorder="1"/>
    <xf numFmtId="0" fontId="128" fillId="123" borderId="3" xfId="0" applyFont="1" applyFill="1" applyBorder="1"/>
    <xf numFmtId="165" fontId="128" fillId="0" borderId="0" xfId="0" applyNumberFormat="1" applyFont="1" applyBorder="1"/>
    <xf numFmtId="0" fontId="128" fillId="0" borderId="3" xfId="0" applyFont="1" applyFill="1" applyBorder="1"/>
    <xf numFmtId="0" fontId="128" fillId="0" borderId="3" xfId="0" applyFont="1" applyFill="1" applyBorder="1" applyAlignment="1">
      <alignment wrapText="1"/>
    </xf>
    <xf numFmtId="0" fontId="128" fillId="0" borderId="0" xfId="0" applyFont="1" applyAlignment="1">
      <alignment wrapText="1"/>
    </xf>
    <xf numFmtId="0" fontId="128" fillId="0" borderId="6" xfId="0" applyFont="1" applyFill="1" applyBorder="1" applyAlignment="1">
      <alignment horizontal="center"/>
    </xf>
    <xf numFmtId="0" fontId="128" fillId="0" borderId="6" xfId="0" applyFont="1" applyBorder="1"/>
    <xf numFmtId="0" fontId="128" fillId="128" borderId="3" xfId="0" applyFont="1" applyFill="1" applyBorder="1" applyAlignment="1">
      <alignment horizontal="center" wrapText="1"/>
    </xf>
    <xf numFmtId="165" fontId="129" fillId="128" borderId="3" xfId="0" applyNumberFormat="1" applyFont="1" applyFill="1" applyBorder="1"/>
    <xf numFmtId="0" fontId="128" fillId="128" borderId="3" xfId="0" applyFont="1" applyFill="1" applyBorder="1"/>
    <xf numFmtId="165" fontId="128" fillId="0" borderId="3" xfId="0" applyNumberFormat="1" applyFont="1" applyBorder="1"/>
    <xf numFmtId="4" fontId="128" fillId="0" borderId="3" xfId="0" applyNumberFormat="1" applyFont="1" applyBorder="1" applyAlignment="1">
      <alignment horizontal="center"/>
    </xf>
    <xf numFmtId="165" fontId="128" fillId="125" borderId="3" xfId="0" applyNumberFormat="1" applyFont="1" applyFill="1" applyBorder="1"/>
    <xf numFmtId="4" fontId="125" fillId="128" borderId="3" xfId="0" applyNumberFormat="1" applyFont="1" applyFill="1" applyBorder="1" applyAlignment="1">
      <alignment horizontal="center"/>
    </xf>
    <xf numFmtId="165" fontId="125" fillId="128" borderId="3" xfId="0" applyNumberFormat="1" applyFont="1" applyFill="1" applyBorder="1" applyAlignment="1">
      <alignment horizontal="center"/>
    </xf>
    <xf numFmtId="2" fontId="128" fillId="128" borderId="3" xfId="0" applyNumberFormat="1" applyFont="1" applyFill="1" applyBorder="1"/>
    <xf numFmtId="0" fontId="125" fillId="128" borderId="3" xfId="0" applyFont="1" applyFill="1" applyBorder="1" applyAlignment="1">
      <alignment horizontal="center"/>
    </xf>
    <xf numFmtId="0" fontId="128" fillId="0" borderId="9" xfId="0" applyFont="1" applyBorder="1"/>
    <xf numFmtId="0" fontId="128" fillId="0" borderId="8" xfId="0" applyFont="1" applyBorder="1"/>
    <xf numFmtId="0" fontId="125" fillId="0" borderId="3" xfId="0" applyFont="1" applyBorder="1" applyAlignment="1">
      <alignment horizontal="center"/>
    </xf>
    <xf numFmtId="200" fontId="125" fillId="128" borderId="3" xfId="0" applyNumberFormat="1" applyFont="1" applyFill="1" applyBorder="1" applyAlignment="1">
      <alignment horizontal="center"/>
    </xf>
    <xf numFmtId="196" fontId="125" fillId="128" borderId="3" xfId="0" applyNumberFormat="1" applyFont="1" applyFill="1" applyBorder="1" applyAlignment="1">
      <alignment horizontal="center"/>
    </xf>
    <xf numFmtId="0" fontId="128" fillId="129" borderId="3" xfId="0" applyFont="1" applyFill="1" applyBorder="1" applyAlignment="1">
      <alignment horizontal="center" wrapText="1"/>
    </xf>
    <xf numFmtId="0" fontId="128" fillId="36" borderId="3" xfId="0" applyFont="1" applyFill="1" applyBorder="1" applyAlignment="1">
      <alignment horizontal="center" wrapText="1"/>
    </xf>
    <xf numFmtId="165" fontId="125" fillId="36" borderId="3" xfId="0" applyNumberFormat="1" applyFont="1" applyFill="1" applyBorder="1" applyAlignment="1">
      <alignment horizontal="center"/>
    </xf>
    <xf numFmtId="165" fontId="129" fillId="36" borderId="3" xfId="0" applyNumberFormat="1" applyFont="1" applyFill="1" applyBorder="1"/>
    <xf numFmtId="165" fontId="128" fillId="36" borderId="3" xfId="0" applyNumberFormat="1" applyFont="1" applyFill="1" applyBorder="1"/>
    <xf numFmtId="2" fontId="128" fillId="36" borderId="3" xfId="0" applyNumberFormat="1" applyFont="1" applyFill="1" applyBorder="1"/>
    <xf numFmtId="0" fontId="128" fillId="36" borderId="3" xfId="0" applyFont="1" applyFill="1" applyBorder="1"/>
    <xf numFmtId="4" fontId="125" fillId="36" borderId="3" xfId="0" applyNumberFormat="1" applyFont="1" applyFill="1" applyBorder="1" applyAlignment="1">
      <alignment horizontal="center"/>
    </xf>
    <xf numFmtId="201" fontId="125" fillId="36" borderId="3" xfId="0" applyNumberFormat="1" applyFont="1" applyFill="1" applyBorder="1" applyAlignment="1">
      <alignment horizontal="center"/>
    </xf>
    <xf numFmtId="193" fontId="125" fillId="36" borderId="3" xfId="0" applyNumberFormat="1" applyFont="1" applyFill="1" applyBorder="1" applyAlignment="1">
      <alignment horizontal="center"/>
    </xf>
    <xf numFmtId="0" fontId="125" fillId="36" borderId="3" xfId="0" applyFont="1" applyFill="1" applyBorder="1" applyAlignment="1">
      <alignment horizontal="center"/>
    </xf>
    <xf numFmtId="0" fontId="125" fillId="129" borderId="3" xfId="0" applyFont="1" applyFill="1" applyBorder="1" applyAlignment="1">
      <alignment horizontal="center"/>
    </xf>
    <xf numFmtId="165" fontId="125" fillId="129" borderId="3" xfId="0" applyNumberFormat="1" applyFont="1" applyFill="1" applyBorder="1" applyAlignment="1">
      <alignment horizontal="center"/>
    </xf>
    <xf numFmtId="165" fontId="128" fillId="129" borderId="3" xfId="0" applyNumberFormat="1" applyFont="1" applyFill="1" applyBorder="1"/>
    <xf numFmtId="0" fontId="128" fillId="129" borderId="3" xfId="0" applyFont="1" applyFill="1" applyBorder="1"/>
    <xf numFmtId="2" fontId="128" fillId="129" borderId="3" xfId="0" applyNumberFormat="1" applyFont="1" applyFill="1" applyBorder="1"/>
    <xf numFmtId="165" fontId="129" fillId="129" borderId="3" xfId="0" applyNumberFormat="1" applyFont="1" applyFill="1" applyBorder="1"/>
    <xf numFmtId="0" fontId="128" fillId="0" borderId="0" xfId="0" applyFont="1" applyFill="1"/>
    <xf numFmtId="4" fontId="125" fillId="129" borderId="3" xfId="0" applyNumberFormat="1" applyFont="1" applyFill="1" applyBorder="1" applyAlignment="1">
      <alignment horizontal="center"/>
    </xf>
    <xf numFmtId="0" fontId="128" fillId="115" borderId="3" xfId="0" applyFont="1" applyFill="1" applyBorder="1" applyAlignment="1">
      <alignment horizontal="center" wrapText="1"/>
    </xf>
    <xf numFmtId="0" fontId="125" fillId="115" borderId="3" xfId="0" applyFont="1" applyFill="1" applyBorder="1" applyAlignment="1">
      <alignment horizontal="center"/>
    </xf>
    <xf numFmtId="165" fontId="125" fillId="115" borderId="3" xfId="0" applyNumberFormat="1" applyFont="1" applyFill="1" applyBorder="1" applyAlignment="1">
      <alignment horizontal="center"/>
    </xf>
    <xf numFmtId="165" fontId="128" fillId="115" borderId="3" xfId="0" applyNumberFormat="1" applyFont="1" applyFill="1" applyBorder="1"/>
    <xf numFmtId="0" fontId="128" fillId="115" borderId="3" xfId="0" applyFont="1" applyFill="1" applyBorder="1"/>
    <xf numFmtId="2" fontId="128" fillId="115" borderId="3" xfId="0" applyNumberFormat="1" applyFont="1" applyFill="1" applyBorder="1"/>
    <xf numFmtId="4" fontId="125" fillId="115" borderId="3" xfId="0" applyNumberFormat="1" applyFont="1" applyFill="1" applyBorder="1" applyAlignment="1">
      <alignment horizontal="center"/>
    </xf>
    <xf numFmtId="165" fontId="129" fillId="115" borderId="3" xfId="0" applyNumberFormat="1" applyFont="1" applyFill="1" applyBorder="1"/>
    <xf numFmtId="4" fontId="128" fillId="0" borderId="3" xfId="0" applyNumberFormat="1" applyFont="1" applyFill="1" applyBorder="1"/>
    <xf numFmtId="0" fontId="128" fillId="130" borderId="3" xfId="0" applyFont="1" applyFill="1" applyBorder="1" applyAlignment="1">
      <alignment horizontal="center" wrapText="1"/>
    </xf>
    <xf numFmtId="4" fontId="125" fillId="130" borderId="3" xfId="0" applyNumberFormat="1" applyFont="1" applyFill="1" applyBorder="1" applyAlignment="1">
      <alignment horizontal="center"/>
    </xf>
    <xf numFmtId="165" fontId="125" fillId="130" borderId="3" xfId="0" applyNumberFormat="1" applyFont="1" applyFill="1" applyBorder="1" applyAlignment="1">
      <alignment horizontal="center"/>
    </xf>
    <xf numFmtId="165" fontId="129" fillId="130" borderId="3" xfId="0" applyNumberFormat="1" applyFont="1" applyFill="1" applyBorder="1"/>
    <xf numFmtId="165" fontId="128" fillId="130" borderId="3" xfId="0" applyNumberFormat="1" applyFont="1" applyFill="1" applyBorder="1"/>
    <xf numFmtId="2" fontId="128" fillId="130" borderId="3" xfId="0" applyNumberFormat="1" applyFont="1" applyFill="1" applyBorder="1"/>
    <xf numFmtId="0" fontId="128" fillId="130" borderId="3" xfId="0" applyFont="1" applyFill="1" applyBorder="1"/>
    <xf numFmtId="165" fontId="128" fillId="0" borderId="3" xfId="0" applyNumberFormat="1" applyFont="1" applyFill="1" applyBorder="1"/>
    <xf numFmtId="165" fontId="128" fillId="126" borderId="3" xfId="0" applyNumberFormat="1" applyFont="1" applyFill="1" applyBorder="1"/>
    <xf numFmtId="0" fontId="125" fillId="130" borderId="3" xfId="0" applyFont="1" applyFill="1" applyBorder="1" applyAlignment="1">
      <alignment horizontal="center"/>
    </xf>
    <xf numFmtId="0" fontId="128" fillId="131" borderId="3" xfId="0" applyFont="1" applyFill="1" applyBorder="1" applyAlignment="1">
      <alignment horizontal="center" wrapText="1"/>
    </xf>
    <xf numFmtId="0" fontId="125" fillId="131" borderId="3" xfId="0" applyFont="1" applyFill="1" applyBorder="1" applyAlignment="1">
      <alignment horizontal="center"/>
    </xf>
    <xf numFmtId="165" fontId="125" fillId="131" borderId="3" xfId="0" applyNumberFormat="1" applyFont="1" applyFill="1" applyBorder="1" applyAlignment="1">
      <alignment horizontal="center"/>
    </xf>
    <xf numFmtId="165" fontId="128" fillId="131" borderId="3" xfId="0" applyNumberFormat="1" applyFont="1" applyFill="1" applyBorder="1"/>
    <xf numFmtId="0" fontId="128" fillId="131" borderId="3" xfId="0" applyFont="1" applyFill="1" applyBorder="1"/>
    <xf numFmtId="2" fontId="128" fillId="131" borderId="3" xfId="0" applyNumberFormat="1" applyFont="1" applyFill="1" applyBorder="1"/>
    <xf numFmtId="4" fontId="125" fillId="131" borderId="3" xfId="0" applyNumberFormat="1" applyFont="1" applyFill="1" applyBorder="1" applyAlignment="1">
      <alignment horizontal="center"/>
    </xf>
    <xf numFmtId="165" fontId="129" fillId="131" borderId="3" xfId="0" applyNumberFormat="1" applyFont="1" applyFill="1" applyBorder="1"/>
    <xf numFmtId="0" fontId="128" fillId="127" borderId="3" xfId="0" applyFont="1" applyFill="1" applyBorder="1" applyAlignment="1">
      <alignment horizontal="center" wrapText="1"/>
    </xf>
    <xf numFmtId="0" fontId="125" fillId="127" borderId="3" xfId="0" applyFont="1" applyFill="1" applyBorder="1" applyAlignment="1">
      <alignment horizontal="center"/>
    </xf>
    <xf numFmtId="165" fontId="125" fillId="127" borderId="3" xfId="0" applyNumberFormat="1" applyFont="1" applyFill="1" applyBorder="1" applyAlignment="1">
      <alignment horizontal="center"/>
    </xf>
    <xf numFmtId="165" fontId="128" fillId="127" borderId="3" xfId="0" applyNumberFormat="1" applyFont="1" applyFill="1" applyBorder="1"/>
    <xf numFmtId="0" fontId="128" fillId="127" borderId="3" xfId="0" applyFont="1" applyFill="1" applyBorder="1"/>
    <xf numFmtId="2" fontId="128" fillId="127" borderId="3" xfId="0" applyNumberFormat="1" applyFont="1" applyFill="1" applyBorder="1"/>
    <xf numFmtId="4" fontId="125" fillId="127" borderId="3" xfId="0" applyNumberFormat="1" applyFont="1" applyFill="1" applyBorder="1" applyAlignment="1">
      <alignment horizontal="center"/>
    </xf>
    <xf numFmtId="165" fontId="129" fillId="127" borderId="3" xfId="0" applyNumberFormat="1" applyFont="1" applyFill="1" applyBorder="1"/>
    <xf numFmtId="49" fontId="128" fillId="36" borderId="3" xfId="0" applyNumberFormat="1" applyFont="1" applyFill="1" applyBorder="1" applyAlignment="1">
      <alignment horizontal="center" wrapText="1"/>
    </xf>
    <xf numFmtId="0" fontId="128" fillId="0" borderId="6" xfId="0" applyFont="1" applyFill="1" applyBorder="1" applyAlignment="1">
      <alignment horizontal="center" vertical="center" wrapText="1"/>
    </xf>
    <xf numFmtId="0" fontId="128" fillId="0" borderId="3" xfId="0" applyFont="1" applyFill="1" applyBorder="1" applyAlignment="1">
      <alignment horizontal="center" wrapText="1"/>
    </xf>
    <xf numFmtId="0" fontId="125" fillId="0" borderId="3" xfId="0" applyFont="1" applyFill="1" applyBorder="1" applyAlignment="1">
      <alignment horizontal="center"/>
    </xf>
    <xf numFmtId="165" fontId="125" fillId="0" borderId="3" xfId="0" applyNumberFormat="1" applyFont="1" applyFill="1" applyBorder="1" applyAlignment="1">
      <alignment horizontal="center"/>
    </xf>
    <xf numFmtId="165" fontId="129" fillId="0" borderId="3" xfId="0" applyNumberFormat="1" applyFont="1" applyFill="1" applyBorder="1"/>
    <xf numFmtId="0" fontId="128" fillId="0" borderId="8" xfId="0" applyFont="1" applyFill="1" applyBorder="1"/>
    <xf numFmtId="2" fontId="128" fillId="0" borderId="3" xfId="0" applyNumberFormat="1" applyFont="1" applyFill="1" applyBorder="1"/>
    <xf numFmtId="0" fontId="128" fillId="0" borderId="9" xfId="0" applyFont="1" applyFill="1" applyBorder="1" applyAlignment="1">
      <alignment horizontal="center" vertical="center" wrapText="1"/>
    </xf>
    <xf numFmtId="0" fontId="128" fillId="0" borderId="8" xfId="0" applyFont="1" applyFill="1" applyBorder="1" applyAlignment="1">
      <alignment vertical="center" wrapText="1"/>
    </xf>
    <xf numFmtId="4" fontId="128" fillId="123" borderId="3" xfId="0" applyNumberFormat="1" applyFont="1" applyFill="1" applyBorder="1"/>
    <xf numFmtId="0" fontId="128" fillId="123" borderId="3" xfId="0" applyFont="1" applyFill="1" applyBorder="1" applyAlignment="1">
      <alignment horizontal="center" wrapText="1"/>
    </xf>
    <xf numFmtId="0" fontId="128" fillId="125" borderId="3" xfId="0" applyFont="1" applyFill="1" applyBorder="1"/>
    <xf numFmtId="2" fontId="128" fillId="125" borderId="3" xfId="0" applyNumberFormat="1" applyFont="1" applyFill="1" applyBorder="1"/>
    <xf numFmtId="199" fontId="128" fillId="125" borderId="3" xfId="0" applyNumberFormat="1" applyFont="1" applyFill="1" applyBorder="1"/>
    <xf numFmtId="199" fontId="128" fillId="130" borderId="3" xfId="0" applyNumberFormat="1" applyFont="1" applyFill="1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90" fillId="0" borderId="3" xfId="0" applyFont="1" applyBorder="1" applyAlignment="1">
      <alignment horizontal="center" vertical="center" wrapText="1"/>
    </xf>
    <xf numFmtId="0" fontId="129" fillId="0" borderId="15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106" fillId="0" borderId="3" xfId="66" applyFont="1" applyBorder="1" applyAlignment="1">
      <alignment horizontal="right" vertical="top" wrapText="1"/>
    </xf>
    <xf numFmtId="0" fontId="105" fillId="0" borderId="3" xfId="66" applyFont="1" applyBorder="1" applyAlignment="1">
      <alignment horizontal="right" vertical="top" wrapText="1"/>
    </xf>
    <xf numFmtId="4" fontId="131" fillId="127" borderId="3" xfId="0" applyNumberFormat="1" applyFont="1" applyFill="1" applyBorder="1" applyAlignment="1">
      <alignment horizontal="center" wrapText="1"/>
    </xf>
    <xf numFmtId="165" fontId="128" fillId="121" borderId="3" xfId="0" applyNumberFormat="1" applyFont="1" applyFill="1" applyBorder="1"/>
    <xf numFmtId="165" fontId="128" fillId="132" borderId="3" xfId="0" applyNumberFormat="1" applyFont="1" applyFill="1" applyBorder="1"/>
    <xf numFmtId="0" fontId="0" fillId="0" borderId="55" xfId="0" applyBorder="1" applyAlignment="1">
      <alignment horizontal="center"/>
    </xf>
    <xf numFmtId="0" fontId="105" fillId="0" borderId="9" xfId="66" applyFont="1" applyBorder="1" applyAlignment="1">
      <alignment horizontal="right" vertical="top" wrapText="1"/>
    </xf>
    <xf numFmtId="0" fontId="0" fillId="0" borderId="9" xfId="66" applyFont="1" applyFill="1" applyBorder="1" applyAlignment="1">
      <alignment horizontal="center" vertical="top" wrapText="1"/>
    </xf>
    <xf numFmtId="0" fontId="0" fillId="123" borderId="55" xfId="0" applyFill="1" applyBorder="1" applyAlignment="1">
      <alignment horizontal="center"/>
    </xf>
    <xf numFmtId="0" fontId="105" fillId="123" borderId="9" xfId="66" applyFont="1" applyFill="1" applyBorder="1" applyAlignment="1">
      <alignment horizontal="right" vertical="top" wrapText="1"/>
    </xf>
    <xf numFmtId="0" fontId="0" fillId="123" borderId="9" xfId="66" applyFont="1" applyFill="1" applyBorder="1" applyAlignment="1">
      <alignment horizontal="center" vertical="top" wrapText="1"/>
    </xf>
    <xf numFmtId="0" fontId="0" fillId="123" borderId="0" xfId="0" applyFill="1" applyAlignment="1">
      <alignment horizontal="center"/>
    </xf>
    <xf numFmtId="0" fontId="0" fillId="123" borderId="56" xfId="0" applyFill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126" borderId="9" xfId="0" applyFill="1" applyBorder="1" applyAlignment="1">
      <alignment horizontal="center"/>
    </xf>
    <xf numFmtId="0" fontId="0" fillId="123" borderId="3" xfId="0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0" fontId="0" fillId="0" borderId="56" xfId="0" applyFill="1" applyBorder="1" applyAlignment="1">
      <alignment horizontal="center"/>
    </xf>
    <xf numFmtId="4" fontId="125" fillId="129" borderId="3" xfId="0" applyNumberFormat="1" applyFont="1" applyFill="1" applyBorder="1" applyAlignment="1">
      <alignment horizontal="center" wrapText="1"/>
    </xf>
    <xf numFmtId="199" fontId="128" fillId="115" borderId="3" xfId="0" applyNumberFormat="1" applyFont="1" applyFill="1" applyBorder="1"/>
    <xf numFmtId="165" fontId="128" fillId="0" borderId="0" xfId="0" applyNumberFormat="1" applyFont="1"/>
    <xf numFmtId="0" fontId="0" fillId="0" borderId="3" xfId="0" applyBorder="1" applyAlignment="1">
      <alignment horizontal="center" wrapText="1"/>
    </xf>
    <xf numFmtId="4" fontId="128" fillId="0" borderId="3" xfId="0" applyNumberFormat="1" applyFont="1" applyBorder="1" applyAlignment="1">
      <alignment wrapText="1"/>
    </xf>
    <xf numFmtId="4" fontId="128" fillId="123" borderId="3" xfId="0" applyNumberFormat="1" applyFont="1" applyFill="1" applyBorder="1" applyAlignment="1">
      <alignment wrapText="1"/>
    </xf>
    <xf numFmtId="0" fontId="125" fillId="0" borderId="3" xfId="0" applyFont="1" applyBorder="1" applyAlignment="1">
      <alignment horizontal="center" wrapText="1"/>
    </xf>
    <xf numFmtId="4" fontId="125" fillId="128" borderId="3" xfId="0" applyNumberFormat="1" applyFont="1" applyFill="1" applyBorder="1" applyAlignment="1">
      <alignment horizontal="center" wrapText="1"/>
    </xf>
    <xf numFmtId="0" fontId="125" fillId="128" borderId="3" xfId="0" applyFont="1" applyFill="1" applyBorder="1" applyAlignment="1">
      <alignment horizontal="center" wrapText="1"/>
    </xf>
    <xf numFmtId="0" fontId="125" fillId="0" borderId="3" xfId="0" applyFont="1" applyFill="1" applyBorder="1" applyAlignment="1">
      <alignment horizontal="center" wrapText="1"/>
    </xf>
    <xf numFmtId="4" fontId="125" fillId="36" borderId="3" xfId="0" applyNumberFormat="1" applyFont="1" applyFill="1" applyBorder="1" applyAlignment="1">
      <alignment horizontal="center" wrapText="1"/>
    </xf>
    <xf numFmtId="0" fontId="125" fillId="36" borderId="3" xfId="0" applyFont="1" applyFill="1" applyBorder="1" applyAlignment="1">
      <alignment horizontal="center" wrapText="1"/>
    </xf>
    <xf numFmtId="165" fontId="125" fillId="129" borderId="3" xfId="0" applyNumberFormat="1" applyFont="1" applyFill="1" applyBorder="1" applyAlignment="1">
      <alignment horizontal="center" wrapText="1"/>
    </xf>
    <xf numFmtId="0" fontId="125" fillId="129" borderId="3" xfId="0" applyFont="1" applyFill="1" applyBorder="1" applyAlignment="1">
      <alignment horizontal="center" wrapText="1"/>
    </xf>
    <xf numFmtId="4" fontId="125" fillId="115" borderId="3" xfId="0" applyNumberFormat="1" applyFont="1" applyFill="1" applyBorder="1" applyAlignment="1">
      <alignment horizontal="center" wrapText="1"/>
    </xf>
    <xf numFmtId="165" fontId="125" fillId="115" borderId="3" xfId="0" applyNumberFormat="1" applyFont="1" applyFill="1" applyBorder="1" applyAlignment="1">
      <alignment horizontal="center" wrapText="1"/>
    </xf>
    <xf numFmtId="0" fontId="125" fillId="115" borderId="3" xfId="0" applyFont="1" applyFill="1" applyBorder="1" applyAlignment="1">
      <alignment horizontal="center" wrapText="1"/>
    </xf>
    <xf numFmtId="4" fontId="125" fillId="130" borderId="3" xfId="0" applyNumberFormat="1" applyFont="1" applyFill="1" applyBorder="1" applyAlignment="1">
      <alignment horizontal="center" wrapText="1"/>
    </xf>
    <xf numFmtId="4" fontId="125" fillId="126" borderId="3" xfId="0" applyNumberFormat="1" applyFont="1" applyFill="1" applyBorder="1" applyAlignment="1">
      <alignment horizontal="center" wrapText="1"/>
    </xf>
    <xf numFmtId="165" fontId="125" fillId="130" borderId="3" xfId="0" applyNumberFormat="1" applyFont="1" applyFill="1" applyBorder="1" applyAlignment="1">
      <alignment horizontal="center" wrapText="1"/>
    </xf>
    <xf numFmtId="0" fontId="125" fillId="130" borderId="3" xfId="0" applyFont="1" applyFill="1" applyBorder="1" applyAlignment="1">
      <alignment horizontal="center" wrapText="1"/>
    </xf>
    <xf numFmtId="0" fontId="125" fillId="131" borderId="3" xfId="0" applyFont="1" applyFill="1" applyBorder="1" applyAlignment="1">
      <alignment horizontal="center" wrapText="1"/>
    </xf>
    <xf numFmtId="4" fontId="125" fillId="131" borderId="3" xfId="0" applyNumberFormat="1" applyFont="1" applyFill="1" applyBorder="1" applyAlignment="1">
      <alignment horizontal="center" wrapText="1"/>
    </xf>
    <xf numFmtId="165" fontId="125" fillId="131" borderId="3" xfId="0" applyNumberFormat="1" applyFont="1" applyFill="1" applyBorder="1" applyAlignment="1">
      <alignment horizontal="center" wrapText="1"/>
    </xf>
    <xf numFmtId="0" fontId="125" fillId="127" borderId="3" xfId="0" applyFont="1" applyFill="1" applyBorder="1" applyAlignment="1">
      <alignment horizontal="center" wrapText="1"/>
    </xf>
    <xf numFmtId="4" fontId="125" fillId="127" borderId="3" xfId="0" applyNumberFormat="1" applyFont="1" applyFill="1" applyBorder="1" applyAlignment="1">
      <alignment horizontal="center" wrapText="1"/>
    </xf>
    <xf numFmtId="165" fontId="125" fillId="127" borderId="3" xfId="0" applyNumberFormat="1" applyFont="1" applyFill="1" applyBorder="1" applyAlignment="1">
      <alignment horizontal="center" wrapText="1"/>
    </xf>
    <xf numFmtId="199" fontId="128" fillId="36" borderId="3" xfId="0" applyNumberFormat="1" applyFont="1" applyFill="1" applyBorder="1"/>
    <xf numFmtId="4" fontId="128" fillId="0" borderId="0" xfId="0" applyNumberFormat="1" applyFont="1"/>
    <xf numFmtId="2" fontId="0" fillId="123" borderId="3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105" fillId="0" borderId="3" xfId="66" applyFont="1" applyFill="1" applyBorder="1" applyAlignment="1">
      <alignment horizontal="center" vertical="center" wrapText="1"/>
    </xf>
    <xf numFmtId="202" fontId="0" fillId="122" borderId="3" xfId="0" applyNumberFormat="1" applyFill="1" applyBorder="1"/>
    <xf numFmtId="165" fontId="128" fillId="0" borderId="3" xfId="0" applyNumberFormat="1" applyFont="1" applyFill="1" applyBorder="1" applyAlignment="1">
      <alignment horizontal="center" wrapText="1"/>
    </xf>
    <xf numFmtId="165" fontId="128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4" xfId="0" applyBorder="1"/>
    <xf numFmtId="0" fontId="1" fillId="0" borderId="54" xfId="66" applyFont="1" applyBorder="1" applyAlignment="1">
      <alignment horizontal="center" vertical="center" wrapText="1"/>
    </xf>
    <xf numFmtId="166" fontId="122" fillId="0" borderId="3" xfId="0" applyNumberFormat="1" applyFont="1" applyBorder="1" applyAlignment="1">
      <alignment horizontal="center" vertical="center"/>
    </xf>
    <xf numFmtId="166" fontId="111" fillId="0" borderId="3" xfId="0" applyNumberFormat="1" applyFont="1" applyBorder="1" applyAlignment="1">
      <alignment horizontal="center" vertical="center"/>
    </xf>
    <xf numFmtId="166" fontId="90" fillId="0" borderId="3" xfId="0" applyNumberFormat="1" applyFont="1" applyBorder="1" applyAlignment="1">
      <alignment horizontal="center" vertical="center"/>
    </xf>
    <xf numFmtId="0" fontId="109" fillId="0" borderId="8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/>
    </xf>
    <xf numFmtId="165" fontId="0" fillId="0" borderId="9" xfId="0" applyNumberFormat="1" applyFill="1" applyBorder="1" applyAlignment="1">
      <alignment horizontal="center"/>
    </xf>
    <xf numFmtId="165" fontId="0" fillId="0" borderId="0" xfId="0" applyNumberFormat="1"/>
    <xf numFmtId="0" fontId="104" fillId="0" borderId="0" xfId="66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0" fillId="0" borderId="3" xfId="0" applyFill="1" applyBorder="1" applyAlignment="1">
      <alignment horizontal="center" vertical="center"/>
    </xf>
    <xf numFmtId="0" fontId="111" fillId="0" borderId="3" xfId="0" applyFont="1" applyFill="1" applyBorder="1" applyAlignment="1">
      <alignment horizontal="left" vertical="center" wrapText="1"/>
    </xf>
    <xf numFmtId="9" fontId="0" fillId="0" borderId="0" xfId="1837" applyNumberFormat="1" applyFont="1" applyFill="1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111" fillId="0" borderId="11" xfId="0" applyFont="1" applyBorder="1" applyProtection="1">
      <protection locked="0"/>
    </xf>
    <xf numFmtId="0" fontId="111" fillId="0" borderId="0" xfId="0" applyFont="1" applyProtection="1">
      <protection locked="0"/>
    </xf>
    <xf numFmtId="165" fontId="111" fillId="0" borderId="0" xfId="0" applyNumberFormat="1" applyFont="1" applyProtection="1">
      <protection locked="0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vertical="top" wrapText="1"/>
      <protection locked="0"/>
    </xf>
    <xf numFmtId="0" fontId="118" fillId="0" borderId="0" xfId="0" applyFont="1" applyAlignment="1" applyProtection="1">
      <alignment vertical="center" wrapText="1"/>
      <protection locked="0"/>
    </xf>
    <xf numFmtId="0" fontId="109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134" fillId="0" borderId="0" xfId="0" applyFon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14" fillId="112" borderId="3" xfId="0" applyFont="1" applyFill="1" applyBorder="1" applyAlignment="1">
      <alignment horizontal="center" vertical="center"/>
    </xf>
    <xf numFmtId="0" fontId="114" fillId="112" borderId="3" xfId="66" applyFont="1" applyFill="1" applyBorder="1" applyAlignment="1">
      <alignment horizontal="right" vertical="top" wrapText="1"/>
    </xf>
    <xf numFmtId="0" fontId="0" fillId="0" borderId="3" xfId="0" applyBorder="1" applyAlignment="1">
      <alignment horizontal="right"/>
    </xf>
    <xf numFmtId="0" fontId="104" fillId="0" borderId="3" xfId="66" applyFont="1" applyBorder="1" applyAlignment="1">
      <alignment horizontal="center" vertical="center" wrapText="1"/>
    </xf>
    <xf numFmtId="0" fontId="104" fillId="0" borderId="3" xfId="66" applyFont="1" applyFill="1" applyBorder="1" applyAlignment="1">
      <alignment horizontal="center" vertical="center" wrapText="1"/>
    </xf>
    <xf numFmtId="0" fontId="109" fillId="0" borderId="3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65" fontId="22" fillId="110" borderId="3" xfId="0" applyNumberFormat="1" applyFont="1" applyFill="1" applyBorder="1" applyAlignment="1">
      <alignment vertical="center" wrapText="1"/>
    </xf>
    <xf numFmtId="49" fontId="121" fillId="116" borderId="3" xfId="0" applyNumberFormat="1" applyFont="1" applyFill="1" applyBorder="1"/>
    <xf numFmtId="0" fontId="104" fillId="116" borderId="3" xfId="0" applyFont="1" applyFill="1" applyBorder="1" applyAlignment="1">
      <alignment wrapText="1"/>
    </xf>
    <xf numFmtId="0" fontId="0" fillId="0" borderId="3" xfId="0" applyFont="1" applyBorder="1" applyAlignment="1">
      <alignment horizontal="center" vertical="center"/>
    </xf>
    <xf numFmtId="0" fontId="0" fillId="0" borderId="3" xfId="66" applyFont="1" applyFill="1" applyBorder="1" applyAlignment="1">
      <alignment horizontal="center" vertical="center" wrapText="1"/>
    </xf>
    <xf numFmtId="0" fontId="1" fillId="0" borderId="3" xfId="66" applyFont="1" applyFill="1" applyBorder="1" applyAlignment="1">
      <alignment horizontal="center" vertical="center" wrapText="1"/>
    </xf>
    <xf numFmtId="0" fontId="104" fillId="0" borderId="3" xfId="0" applyFont="1" applyFill="1" applyBorder="1" applyAlignment="1">
      <alignment horizontal="center" vertical="center"/>
    </xf>
    <xf numFmtId="0" fontId="1" fillId="0" borderId="3" xfId="66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right"/>
    </xf>
    <xf numFmtId="0" fontId="0" fillId="0" borderId="3" xfId="66" applyFont="1" applyFill="1" applyBorder="1" applyAlignment="1">
      <alignment horizontal="left" vertical="top" wrapText="1"/>
    </xf>
    <xf numFmtId="165" fontId="0" fillId="0" borderId="3" xfId="0" applyNumberFormat="1" applyFont="1" applyFill="1" applyBorder="1" applyAlignment="1">
      <alignment vertical="center"/>
    </xf>
    <xf numFmtId="165" fontId="0" fillId="0" borderId="3" xfId="1836" applyFont="1" applyBorder="1" applyAlignment="1">
      <alignment vertical="center"/>
    </xf>
    <xf numFmtId="0" fontId="0" fillId="110" borderId="3" xfId="0" applyFill="1" applyBorder="1" applyAlignment="1">
      <alignment vertical="center"/>
    </xf>
    <xf numFmtId="165" fontId="104" fillId="110" borderId="3" xfId="0" applyNumberFormat="1" applyFont="1" applyFill="1" applyBorder="1" applyAlignment="1">
      <alignment vertical="center"/>
    </xf>
    <xf numFmtId="165" fontId="0" fillId="118" borderId="3" xfId="0" applyNumberFormat="1" applyFont="1" applyFill="1" applyBorder="1" applyAlignment="1">
      <alignment vertical="center"/>
    </xf>
    <xf numFmtId="165" fontId="0" fillId="110" borderId="3" xfId="0" applyNumberFormat="1" applyFont="1" applyFill="1" applyBorder="1" applyAlignment="1">
      <alignment vertical="center"/>
    </xf>
    <xf numFmtId="165" fontId="0" fillId="111" borderId="3" xfId="0" applyNumberFormat="1" applyFill="1" applyBorder="1" applyAlignment="1">
      <alignment vertical="center"/>
    </xf>
    <xf numFmtId="196" fontId="0" fillId="111" borderId="3" xfId="0" applyNumberFormat="1" applyFill="1" applyBorder="1" applyAlignment="1">
      <alignment vertical="center"/>
    </xf>
    <xf numFmtId="165" fontId="0" fillId="112" borderId="3" xfId="0" applyNumberFormat="1" applyFill="1" applyBorder="1" applyAlignment="1">
      <alignment vertical="center"/>
    </xf>
    <xf numFmtId="165" fontId="0" fillId="120" borderId="3" xfId="0" applyNumberFormat="1" applyFont="1" applyFill="1" applyBorder="1" applyAlignment="1">
      <alignment vertical="center"/>
    </xf>
    <xf numFmtId="196" fontId="104" fillId="110" borderId="3" xfId="0" applyNumberFormat="1" applyFont="1" applyFill="1" applyBorder="1" applyAlignment="1">
      <alignment vertical="center"/>
    </xf>
    <xf numFmtId="0" fontId="0" fillId="111" borderId="3" xfId="0" applyFill="1" applyBorder="1" applyAlignment="1">
      <alignment vertical="center"/>
    </xf>
    <xf numFmtId="165" fontId="0" fillId="117" borderId="3" xfId="0" applyNumberFormat="1" applyFont="1" applyFill="1" applyBorder="1" applyAlignment="1">
      <alignment vertical="center"/>
    </xf>
    <xf numFmtId="165" fontId="104" fillId="116" borderId="3" xfId="0" applyNumberFormat="1" applyFont="1" applyFill="1" applyBorder="1" applyAlignment="1">
      <alignment vertical="center"/>
    </xf>
    <xf numFmtId="4" fontId="114" fillId="0" borderId="3" xfId="66" applyNumberFormat="1" applyFont="1" applyFill="1" applyBorder="1" applyAlignment="1">
      <alignment vertical="center" wrapText="1"/>
    </xf>
    <xf numFmtId="0" fontId="114" fillId="0" borderId="3" xfId="66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4" fontId="1" fillId="0" borderId="3" xfId="1836" applyNumberFormat="1" applyFont="1" applyFill="1" applyBorder="1" applyAlignment="1">
      <alignment vertical="center"/>
    </xf>
    <xf numFmtId="4" fontId="1" fillId="0" borderId="3" xfId="1836" applyNumberFormat="1" applyFont="1" applyFill="1" applyBorder="1" applyAlignment="1" applyProtection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111" fillId="0" borderId="3" xfId="0" applyFont="1" applyBorder="1" applyAlignment="1">
      <alignment horizontal="center" vertical="center" wrapText="1"/>
    </xf>
    <xf numFmtId="0" fontId="22" fillId="0" borderId="3" xfId="66" applyFont="1" applyFill="1" applyBorder="1" applyAlignment="1">
      <alignment horizontal="center" vertical="center" wrapText="1"/>
    </xf>
    <xf numFmtId="165" fontId="111" fillId="0" borderId="3" xfId="1836" applyFont="1" applyFill="1" applyBorder="1" applyAlignment="1">
      <alignment horizontal="center" vertical="center" wrapText="1"/>
    </xf>
    <xf numFmtId="165" fontId="111" fillId="0" borderId="3" xfId="1836" applyFont="1" applyFill="1" applyBorder="1" applyAlignment="1">
      <alignment vertical="center"/>
    </xf>
    <xf numFmtId="191" fontId="22" fillId="0" borderId="3" xfId="1836" applyNumberFormat="1" applyFont="1" applyFill="1" applyBorder="1" applyAlignment="1" applyProtection="1">
      <alignment horizontal="center" vertical="center"/>
    </xf>
    <xf numFmtId="191" fontId="22" fillId="0" borderId="3" xfId="1836" applyNumberFormat="1" applyFont="1" applyFill="1" applyBorder="1" applyAlignment="1" applyProtection="1">
      <alignment vertical="center"/>
    </xf>
    <xf numFmtId="0" fontId="111" fillId="0" borderId="3" xfId="0" applyFont="1" applyFill="1" applyBorder="1" applyAlignment="1">
      <alignment horizontal="center" vertical="center" wrapText="1"/>
    </xf>
    <xf numFmtId="2" fontId="111" fillId="0" borderId="3" xfId="0" applyNumberFormat="1" applyFont="1" applyFill="1" applyBorder="1" applyAlignment="1">
      <alignment horizontal="center" vertical="center" wrapText="1"/>
    </xf>
    <xf numFmtId="0" fontId="111" fillId="0" borderId="3" xfId="0" applyFont="1" applyBorder="1" applyAlignment="1">
      <alignment horizontal="center"/>
    </xf>
    <xf numFmtId="0" fontId="111" fillId="0" borderId="3" xfId="0" applyFont="1" applyBorder="1" applyAlignment="1">
      <alignment horizontal="center" wrapText="1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111" fillId="0" borderId="3" xfId="0" applyFont="1" applyBorder="1" applyAlignment="1">
      <alignment horizontal="center"/>
    </xf>
    <xf numFmtId="0" fontId="111" fillId="0" borderId="3" xfId="0" applyFont="1" applyBorder="1" applyAlignment="1">
      <alignment horizontal="center" vertical="center"/>
    </xf>
    <xf numFmtId="0" fontId="111" fillId="0" borderId="3" xfId="0" applyFont="1" applyBorder="1" applyAlignment="1">
      <alignment horizontal="center" vertical="center" wrapText="1"/>
    </xf>
    <xf numFmtId="0" fontId="11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114" fillId="112" borderId="3" xfId="0" applyFont="1" applyFill="1" applyBorder="1" applyAlignment="1">
      <alignment horizontal="center" vertical="center"/>
    </xf>
    <xf numFmtId="0" fontId="116" fillId="112" borderId="8" xfId="66" applyFont="1" applyFill="1" applyBorder="1" applyAlignment="1">
      <alignment horizontal="right" vertical="top" wrapText="1"/>
    </xf>
    <xf numFmtId="0" fontId="116" fillId="112" borderId="6" xfId="66" applyFont="1" applyFill="1" applyBorder="1" applyAlignment="1">
      <alignment horizontal="right" vertical="top" wrapText="1"/>
    </xf>
    <xf numFmtId="0" fontId="116" fillId="112" borderId="9" xfId="66" applyFont="1" applyFill="1" applyBorder="1" applyAlignment="1">
      <alignment horizontal="right" vertical="top" wrapText="1"/>
    </xf>
    <xf numFmtId="0" fontId="116" fillId="112" borderId="8" xfId="66" applyFont="1" applyFill="1" applyBorder="1" applyAlignment="1">
      <alignment horizontal="left" vertical="top" wrapText="1"/>
    </xf>
    <xf numFmtId="0" fontId="116" fillId="112" borderId="9" xfId="66" applyFont="1" applyFill="1" applyBorder="1" applyAlignment="1">
      <alignment horizontal="left" vertical="top" wrapText="1"/>
    </xf>
    <xf numFmtId="16" fontId="114" fillId="112" borderId="3" xfId="0" applyNumberFormat="1" applyFont="1" applyFill="1" applyBorder="1" applyAlignment="1">
      <alignment horizontal="center" vertical="center"/>
    </xf>
    <xf numFmtId="0" fontId="114" fillId="112" borderId="3" xfId="66" applyFont="1" applyFill="1" applyBorder="1" applyAlignment="1">
      <alignment horizontal="right" vertical="top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right"/>
    </xf>
    <xf numFmtId="0" fontId="104" fillId="0" borderId="3" xfId="66" applyFont="1" applyBorder="1" applyAlignment="1">
      <alignment horizontal="center" vertical="center" wrapText="1"/>
    </xf>
    <xf numFmtId="0" fontId="104" fillId="0" borderId="3" xfId="66" applyFont="1" applyFill="1" applyBorder="1" applyAlignment="1">
      <alignment horizontal="center" vertical="center" wrapText="1"/>
    </xf>
    <xf numFmtId="0" fontId="104" fillId="115" borderId="3" xfId="66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right" wrapText="1"/>
    </xf>
    <xf numFmtId="0" fontId="114" fillId="112" borderId="3" xfId="0" applyFont="1" applyFill="1" applyBorder="1" applyAlignment="1">
      <alignment horizontal="left" vertical="top" wrapText="1"/>
    </xf>
    <xf numFmtId="0" fontId="109" fillId="0" borderId="3" xfId="66" applyFont="1" applyBorder="1" applyAlignment="1">
      <alignment horizontal="center" vertical="center"/>
    </xf>
    <xf numFmtId="0" fontId="114" fillId="112" borderId="3" xfId="66" applyFont="1" applyFill="1" applyBorder="1" applyAlignment="1">
      <alignment horizontal="left" vertical="top" wrapText="1"/>
    </xf>
    <xf numFmtId="0" fontId="116" fillId="112" borderId="3" xfId="66" applyFont="1" applyFill="1" applyBorder="1" applyAlignment="1">
      <alignment horizontal="right" vertical="top" wrapText="1"/>
    </xf>
    <xf numFmtId="0" fontId="0" fillId="0" borderId="12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09" fillId="0" borderId="3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9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109" fillId="0" borderId="50" xfId="0" applyFont="1" applyFill="1" applyBorder="1" applyAlignment="1">
      <alignment horizontal="center" vertical="center" wrapText="1"/>
    </xf>
    <xf numFmtId="0" fontId="109" fillId="0" borderId="51" xfId="0" applyFont="1" applyFill="1" applyBorder="1" applyAlignment="1">
      <alignment horizontal="center" vertical="center" wrapText="1"/>
    </xf>
    <xf numFmtId="0" fontId="109" fillId="0" borderId="52" xfId="0" applyFont="1" applyFill="1" applyBorder="1" applyAlignment="1">
      <alignment horizontal="center" vertical="center" wrapText="1"/>
    </xf>
    <xf numFmtId="0" fontId="109" fillId="0" borderId="53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9" fillId="0" borderId="5" xfId="0" applyFont="1" applyFill="1" applyBorder="1" applyAlignment="1">
      <alignment horizontal="center" vertical="center" wrapText="1"/>
    </xf>
    <xf numFmtId="0" fontId="109" fillId="0" borderId="46" xfId="0" applyFont="1" applyFill="1" applyBorder="1" applyAlignment="1">
      <alignment horizontal="center" vertical="center" wrapText="1"/>
    </xf>
    <xf numFmtId="0" fontId="109" fillId="0" borderId="47" xfId="0" applyFont="1" applyFill="1" applyBorder="1" applyAlignment="1">
      <alignment horizontal="center" vertical="center" wrapText="1"/>
    </xf>
    <xf numFmtId="0" fontId="109" fillId="0" borderId="49" xfId="0" applyFont="1" applyFill="1" applyBorder="1" applyAlignment="1">
      <alignment horizontal="center" vertical="center" wrapText="1"/>
    </xf>
    <xf numFmtId="0" fontId="109" fillId="0" borderId="42" xfId="0" applyFont="1" applyFill="1" applyBorder="1" applyAlignment="1">
      <alignment horizontal="center" vertical="center" wrapText="1"/>
    </xf>
    <xf numFmtId="0" fontId="109" fillId="0" borderId="8" xfId="0" applyFont="1" applyFill="1" applyBorder="1" applyAlignment="1">
      <alignment horizontal="center" vertical="center" wrapText="1"/>
    </xf>
    <xf numFmtId="0" fontId="109" fillId="0" borderId="4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115" borderId="3" xfId="0" applyFont="1" applyFill="1" applyBorder="1" applyAlignment="1">
      <alignment horizontal="left" vertical="center"/>
    </xf>
    <xf numFmtId="0" fontId="111" fillId="0" borderId="3" xfId="0" applyFont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0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0" fontId="22" fillId="0" borderId="3" xfId="66" applyFont="1" applyFill="1" applyBorder="1" applyAlignment="1">
      <alignment horizontal="center" vertical="center" wrapText="1"/>
    </xf>
    <xf numFmtId="14" fontId="104" fillId="0" borderId="3" xfId="0" applyNumberFormat="1" applyFont="1" applyFill="1" applyBorder="1" applyAlignment="1">
      <alignment horizontal="center" vertical="center"/>
    </xf>
    <xf numFmtId="0" fontId="105" fillId="0" borderId="3" xfId="66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05" fillId="0" borderId="3" xfId="66" applyFont="1" applyBorder="1" applyAlignment="1">
      <alignment horizontal="right" vertical="top" wrapText="1"/>
    </xf>
    <xf numFmtId="0" fontId="113" fillId="0" borderId="3" xfId="66" applyFont="1" applyBorder="1" applyAlignment="1">
      <alignment horizontal="right" vertical="top" wrapText="1"/>
    </xf>
    <xf numFmtId="0" fontId="1" fillId="0" borderId="12" xfId="66" applyFont="1" applyBorder="1" applyAlignment="1">
      <alignment horizontal="center" vertical="center" wrapText="1"/>
    </xf>
    <xf numFmtId="0" fontId="1" fillId="0" borderId="48" xfId="66" applyFont="1" applyBorder="1" applyAlignment="1">
      <alignment horizontal="center" vertical="center" wrapText="1"/>
    </xf>
    <xf numFmtId="0" fontId="1" fillId="0" borderId="42" xfId="66" applyFont="1" applyBorder="1" applyAlignment="1">
      <alignment horizontal="center" vertical="center" wrapText="1"/>
    </xf>
    <xf numFmtId="0" fontId="1" fillId="0" borderId="8" xfId="66" applyFont="1" applyBorder="1" applyAlignment="1">
      <alignment horizontal="center" vertical="center" wrapText="1"/>
    </xf>
    <xf numFmtId="0" fontId="0" fillId="0" borderId="46" xfId="66" applyFont="1" applyBorder="1" applyAlignment="1">
      <alignment horizontal="center" vertical="center" wrapText="1"/>
    </xf>
    <xf numFmtId="0" fontId="1" fillId="0" borderId="49" xfId="66" applyFont="1" applyBorder="1" applyAlignment="1">
      <alignment horizontal="center" vertical="center" wrapText="1"/>
    </xf>
    <xf numFmtId="0" fontId="106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/>
    </xf>
    <xf numFmtId="0" fontId="107" fillId="0" borderId="3" xfId="0" applyFont="1" applyBorder="1" applyAlignment="1">
      <alignment horizontal="right" vertical="center" wrapText="1"/>
    </xf>
    <xf numFmtId="0" fontId="90" fillId="0" borderId="3" xfId="0" applyFont="1" applyBorder="1" applyAlignment="1">
      <alignment horizontal="right" vertical="center" wrapText="1"/>
    </xf>
    <xf numFmtId="14" fontId="0" fillId="0" borderId="3" xfId="0" applyNumberForma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106" fillId="0" borderId="3" xfId="66" applyFont="1" applyBorder="1" applyAlignment="1">
      <alignment horizontal="right" vertical="top" wrapText="1"/>
    </xf>
    <xf numFmtId="0" fontId="90" fillId="0" borderId="3" xfId="66" applyFont="1" applyBorder="1" applyAlignment="1">
      <alignment horizontal="right" vertical="top" wrapText="1"/>
    </xf>
    <xf numFmtId="0" fontId="0" fillId="0" borderId="11" xfId="0" applyBorder="1" applyAlignment="1">
      <alignment horizontal="center"/>
    </xf>
    <xf numFmtId="0" fontId="0" fillId="124" borderId="3" xfId="0" applyFont="1" applyFill="1" applyBorder="1" applyAlignment="1">
      <alignment horizontal="center" vertical="center"/>
    </xf>
    <xf numFmtId="0" fontId="0" fillId="124" borderId="8" xfId="0" applyFont="1" applyFill="1" applyBorder="1" applyAlignment="1">
      <alignment horizontal="center" vertical="center"/>
    </xf>
    <xf numFmtId="0" fontId="0" fillId="124" borderId="42" xfId="0" applyFont="1" applyFill="1" applyBorder="1" applyAlignment="1">
      <alignment horizontal="center" vertical="center" wrapText="1"/>
    </xf>
    <xf numFmtId="0" fontId="0" fillId="124" borderId="3" xfId="0" applyFont="1" applyFill="1" applyBorder="1" applyAlignment="1">
      <alignment horizontal="center" vertical="center" wrapText="1"/>
    </xf>
    <xf numFmtId="0" fontId="0" fillId="124" borderId="39" xfId="0" applyFont="1" applyFill="1" applyBorder="1" applyAlignment="1">
      <alignment horizontal="center" vertical="center" wrapText="1"/>
    </xf>
    <xf numFmtId="0" fontId="0" fillId="124" borderId="46" xfId="0" applyFont="1" applyFill="1" applyBorder="1" applyAlignment="1">
      <alignment horizontal="center" vertical="center" wrapText="1"/>
    </xf>
    <xf numFmtId="0" fontId="0" fillId="124" borderId="8" xfId="0" applyFont="1" applyFill="1" applyBorder="1" applyAlignment="1">
      <alignment horizontal="center" vertical="center" wrapText="1"/>
    </xf>
    <xf numFmtId="0" fontId="105" fillId="124" borderId="8" xfId="0" applyFont="1" applyFill="1" applyBorder="1" applyAlignment="1">
      <alignment horizontal="center" vertical="center" wrapText="1"/>
    </xf>
    <xf numFmtId="0" fontId="0" fillId="124" borderId="49" xfId="0" applyFont="1" applyFill="1" applyBorder="1" applyAlignment="1">
      <alignment horizontal="center" vertical="center" wrapText="1"/>
    </xf>
    <xf numFmtId="0" fontId="0" fillId="124" borderId="3" xfId="0" applyFill="1" applyBorder="1" applyAlignment="1">
      <alignment horizontal="center" wrapText="1"/>
    </xf>
    <xf numFmtId="0" fontId="0" fillId="124" borderId="3" xfId="0" applyFont="1" applyFill="1" applyBorder="1" applyAlignment="1">
      <alignment horizontal="center" wrapText="1"/>
    </xf>
    <xf numFmtId="0" fontId="0" fillId="124" borderId="8" xfId="0" applyFont="1" applyFill="1" applyBorder="1" applyAlignment="1">
      <alignment horizontal="center" wrapText="1"/>
    </xf>
    <xf numFmtId="0" fontId="0" fillId="124" borderId="3" xfId="0" applyFont="1" applyFill="1" applyBorder="1" applyAlignment="1">
      <alignment horizontal="left" wrapText="1"/>
    </xf>
    <xf numFmtId="0" fontId="0" fillId="124" borderId="8" xfId="0" applyFont="1" applyFill="1" applyBorder="1" applyAlignment="1">
      <alignment horizontal="left" wrapText="1"/>
    </xf>
    <xf numFmtId="0" fontId="127" fillId="0" borderId="3" xfId="0" applyFont="1" applyFill="1" applyBorder="1" applyAlignment="1">
      <alignment horizontal="center" vertical="center" wrapText="1"/>
    </xf>
    <xf numFmtId="0" fontId="127" fillId="0" borderId="6" xfId="0" applyFont="1" applyFill="1" applyBorder="1" applyAlignment="1">
      <alignment horizontal="center" vertical="center" wrapText="1"/>
    </xf>
    <xf numFmtId="0" fontId="127" fillId="0" borderId="3" xfId="0" applyFont="1" applyBorder="1" applyAlignment="1">
      <alignment horizontal="center"/>
    </xf>
    <xf numFmtId="0" fontId="127" fillId="0" borderId="3" xfId="0" applyFont="1" applyBorder="1" applyAlignment="1">
      <alignment horizontal="center" wrapText="1"/>
    </xf>
    <xf numFmtId="0" fontId="127" fillId="0" borderId="8" xfId="0" applyFont="1" applyFill="1" applyBorder="1" applyAlignment="1">
      <alignment horizontal="center" vertical="center" wrapText="1"/>
    </xf>
    <xf numFmtId="0" fontId="128" fillId="0" borderId="3" xfId="0" applyFont="1" applyBorder="1" applyAlignment="1">
      <alignment horizontal="center"/>
    </xf>
    <xf numFmtId="0" fontId="128" fillId="0" borderId="0" xfId="0" applyFont="1" applyBorder="1" applyAlignment="1">
      <alignment horizontal="center"/>
    </xf>
    <xf numFmtId="0" fontId="128" fillId="0" borderId="13" xfId="0" applyFont="1" applyBorder="1" applyAlignment="1">
      <alignment horizontal="center"/>
    </xf>
    <xf numFmtId="0" fontId="128" fillId="0" borderId="15" xfId="0" applyFont="1" applyBorder="1" applyAlignment="1">
      <alignment horizontal="center"/>
    </xf>
    <xf numFmtId="0" fontId="128" fillId="0" borderId="14" xfId="0" applyFont="1" applyBorder="1" applyAlignment="1">
      <alignment horizontal="center"/>
    </xf>
    <xf numFmtId="0" fontId="129" fillId="0" borderId="13" xfId="0" applyFont="1" applyBorder="1" applyAlignment="1">
      <alignment horizontal="center" wrapText="1"/>
    </xf>
    <xf numFmtId="0" fontId="129" fillId="0" borderId="14" xfId="0" applyFont="1" applyBorder="1" applyAlignment="1">
      <alignment horizontal="center" wrapText="1"/>
    </xf>
    <xf numFmtId="0" fontId="128" fillId="0" borderId="13" xfId="0" applyFont="1" applyBorder="1" applyAlignment="1">
      <alignment horizontal="center" wrapText="1"/>
    </xf>
    <xf numFmtId="0" fontId="128" fillId="0" borderId="15" xfId="0" applyFont="1" applyBorder="1" applyAlignment="1">
      <alignment horizontal="center" wrapText="1"/>
    </xf>
    <xf numFmtId="0" fontId="128" fillId="0" borderId="14" xfId="0" applyFont="1" applyBorder="1" applyAlignment="1">
      <alignment horizontal="center" wrapText="1"/>
    </xf>
    <xf numFmtId="0" fontId="129" fillId="0" borderId="15" xfId="0" applyFont="1" applyBorder="1" applyAlignment="1">
      <alignment horizontal="center" wrapText="1"/>
    </xf>
    <xf numFmtId="0" fontId="128" fillId="115" borderId="6" xfId="0" applyFont="1" applyFill="1" applyBorder="1" applyAlignment="1">
      <alignment horizontal="center" vertical="center" wrapText="1"/>
    </xf>
    <xf numFmtId="0" fontId="128" fillId="115" borderId="9" xfId="0" applyFont="1" applyFill="1" applyBorder="1" applyAlignment="1">
      <alignment horizontal="center" vertical="center" wrapText="1"/>
    </xf>
    <xf numFmtId="0" fontId="128" fillId="130" borderId="6" xfId="0" applyFont="1" applyFill="1" applyBorder="1" applyAlignment="1">
      <alignment horizontal="center" vertical="center" wrapText="1"/>
    </xf>
    <xf numFmtId="0" fontId="128" fillId="130" borderId="9" xfId="0" applyFont="1" applyFill="1" applyBorder="1" applyAlignment="1">
      <alignment horizontal="center" vertical="center" wrapText="1"/>
    </xf>
    <xf numFmtId="0" fontId="128" fillId="131" borderId="8" xfId="0" applyFont="1" applyFill="1" applyBorder="1" applyAlignment="1">
      <alignment horizontal="center" vertical="center" wrapText="1"/>
    </xf>
    <xf numFmtId="0" fontId="128" fillId="131" borderId="6" xfId="0" applyFont="1" applyFill="1" applyBorder="1" applyAlignment="1">
      <alignment horizontal="center" vertical="center" wrapText="1"/>
    </xf>
    <xf numFmtId="0" fontId="128" fillId="131" borderId="9" xfId="0" applyFont="1" applyFill="1" applyBorder="1" applyAlignment="1">
      <alignment horizontal="center" vertical="center" wrapText="1"/>
    </xf>
    <xf numFmtId="0" fontId="128" fillId="127" borderId="8" xfId="0" applyFont="1" applyFill="1" applyBorder="1" applyAlignment="1">
      <alignment horizontal="center" vertical="center" wrapText="1"/>
    </xf>
    <xf numFmtId="0" fontId="128" fillId="127" borderId="6" xfId="0" applyFont="1" applyFill="1" applyBorder="1" applyAlignment="1">
      <alignment horizontal="center" vertical="center" wrapText="1"/>
    </xf>
    <xf numFmtId="0" fontId="128" fillId="127" borderId="9" xfId="0" applyFont="1" applyFill="1" applyBorder="1" applyAlignment="1">
      <alignment horizontal="center" vertical="center" wrapText="1"/>
    </xf>
    <xf numFmtId="0" fontId="128" fillId="123" borderId="8" xfId="0" applyFont="1" applyFill="1" applyBorder="1" applyAlignment="1">
      <alignment horizontal="center" vertical="center" wrapText="1"/>
    </xf>
    <xf numFmtId="0" fontId="128" fillId="123" borderId="6" xfId="0" applyFont="1" applyFill="1" applyBorder="1" applyAlignment="1">
      <alignment horizontal="center" vertical="center" wrapText="1"/>
    </xf>
    <xf numFmtId="0" fontId="128" fillId="123" borderId="9" xfId="0" applyFont="1" applyFill="1" applyBorder="1" applyAlignment="1">
      <alignment horizontal="center" vertical="center" wrapText="1"/>
    </xf>
    <xf numFmtId="0" fontId="128" fillId="36" borderId="8" xfId="0" applyFont="1" applyFill="1" applyBorder="1" applyAlignment="1">
      <alignment horizontal="center" vertical="center" wrapText="1"/>
    </xf>
    <xf numFmtId="0" fontId="128" fillId="36" borderId="6" xfId="0" applyFont="1" applyFill="1" applyBorder="1" applyAlignment="1">
      <alignment horizontal="center" vertical="center" wrapText="1"/>
    </xf>
    <xf numFmtId="0" fontId="128" fillId="36" borderId="9" xfId="0" applyFont="1" applyFill="1" applyBorder="1" applyAlignment="1">
      <alignment horizontal="center" vertical="center" wrapText="1"/>
    </xf>
    <xf numFmtId="0" fontId="128" fillId="128" borderId="8" xfId="0" applyFont="1" applyFill="1" applyBorder="1" applyAlignment="1">
      <alignment horizontal="center" vertical="center" wrapText="1"/>
    </xf>
    <xf numFmtId="0" fontId="128" fillId="128" borderId="6" xfId="0" applyFont="1" applyFill="1" applyBorder="1" applyAlignment="1">
      <alignment horizontal="center" vertical="center" wrapText="1"/>
    </xf>
    <xf numFmtId="0" fontId="128" fillId="128" borderId="9" xfId="0" applyFont="1" applyFill="1" applyBorder="1" applyAlignment="1">
      <alignment horizontal="center" vertical="center" wrapText="1"/>
    </xf>
    <xf numFmtId="0" fontId="128" fillId="129" borderId="8" xfId="0" applyFont="1" applyFill="1" applyBorder="1" applyAlignment="1">
      <alignment horizontal="center" vertical="center" wrapText="1"/>
    </xf>
    <xf numFmtId="0" fontId="128" fillId="129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65" fontId="111" fillId="0" borderId="3" xfId="1836" applyFont="1" applyFill="1" applyBorder="1" applyAlignment="1">
      <alignment horizontal="center" vertical="center"/>
    </xf>
    <xf numFmtId="2" fontId="111" fillId="0" borderId="3" xfId="0" applyNumberFormat="1" applyFont="1" applyFill="1" applyBorder="1" applyAlignment="1">
      <alignment horizontal="center" vertical="center"/>
    </xf>
    <xf numFmtId="0" fontId="111" fillId="0" borderId="3" xfId="0" applyFont="1" applyFill="1" applyBorder="1" applyAlignment="1">
      <alignment horizontal="center" vertical="center"/>
    </xf>
    <xf numFmtId="165" fontId="111" fillId="0" borderId="3" xfId="0" applyNumberFormat="1" applyFont="1" applyFill="1" applyBorder="1" applyAlignment="1">
      <alignment horizontal="center" vertical="center"/>
    </xf>
  </cellXfs>
  <cellStyles count="1838">
    <cellStyle name=" 1" xfId="121"/>
    <cellStyle name="_+94 Прил. 24 2006-2010 новое с Соглашением 17.08.07" xfId="1209"/>
    <cellStyle name="_24 с ГЕНЕРАЦИЕЙ 14.02.08" xfId="1210"/>
    <cellStyle name="_3 СБОР Приложение 25 а 1 полуг" xfId="1211"/>
    <cellStyle name="_Адресная и трехлетняя программа140307" xfId="1212"/>
    <cellStyle name="_Альбом  от 25.08.06 недействующая редакция" xfId="122"/>
    <cellStyle name="_Альбом бюджетных форм   от 23.08.05" xfId="123"/>
    <cellStyle name="_Альбом бюджетных форм   от 25.08.05" xfId="124"/>
    <cellStyle name="_Альбом бюджетных форм от 18.07.06" xfId="125"/>
    <cellStyle name="_Анализ незаверш  стр-ва (Прил 1-4)" xfId="1213"/>
    <cellStyle name="_Анализ незаверш  стр-ва (Прил 1-4) (2)" xfId="1214"/>
    <cellStyle name="_АРМ_БП_РСК_V6.1.unprotec" xfId="126"/>
    <cellStyle name="_БДР 2 кв  2007 03 04" xfId="127"/>
    <cellStyle name="_БП Владимирэнерго" xfId="1215"/>
    <cellStyle name="_БП ННЭ (с облиг.)" xfId="1216"/>
    <cellStyle name="_Бюджетные формы.Расходы v.3.1" xfId="128"/>
    <cellStyle name="_Выполнение инв  программ в 2006 г 03 02 07" xfId="129"/>
    <cellStyle name="_ВЭС" xfId="130"/>
    <cellStyle name="_график c мощностями по Соглашению без НДС Ульянычев версия на 02 03 07" xfId="1217"/>
    <cellStyle name="_график c мощностями по Соглашению без НДС Ульянычев версия на 04 03 07 " xfId="1218"/>
    <cellStyle name="_График ввода 07-09" xfId="1219"/>
    <cellStyle name="_график по Соглашению без НДС Ульянычев версия на 28 02 07" xfId="1220"/>
    <cellStyle name="_Для Балаевой 23 05 07" xfId="1221"/>
    <cellStyle name="_для ФСТ 2008 версия5" xfId="1222"/>
    <cellStyle name="_Долг инв программа ( для РЭКна 2009г )" xfId="1223"/>
    <cellStyle name="_Долг инв программа ( для РЭКна 2009г ) (2)" xfId="1224"/>
    <cellStyle name="_Доп  оборудование не входящее в смету строек (29 10 09 г )" xfId="1225"/>
    <cellStyle name="_Инвест ТЗ" xfId="131"/>
    <cellStyle name="_Инвест ТЗ АВТОМАТИЗАЦИЯ  1.06.06   Ф" xfId="132"/>
    <cellStyle name="_Инвест ТЗ АВТОМАТИЗАЦИЯ  31.05.06   Ф нов" xfId="133"/>
    <cellStyle name="_Инвестиции (лизинг) для БП 2007" xfId="1226"/>
    <cellStyle name="_ИнвестКПЭ по нов методике" xfId="1227"/>
    <cellStyle name="_Инвестпрограмма на 2007г " xfId="134"/>
    <cellStyle name="_ИП для ГКПЗ 2009 - 3 (2)" xfId="1228"/>
    <cellStyle name="_ИП для ГКПЗ 2009 - 4" xfId="1229"/>
    <cellStyle name="_ИПР ОАО ЧЭ на 2005год_31.10" xfId="1230"/>
    <cellStyle name="_ИПР_ 2005" xfId="1231"/>
    <cellStyle name="_Исполнение  за 9 месяцев 2006 г для совещания 13.10." xfId="135"/>
    <cellStyle name="_Итоговый лист" xfId="1232"/>
    <cellStyle name="_Классификаторы" xfId="136"/>
    <cellStyle name="_классификаторы УБМ (изменения)" xfId="137"/>
    <cellStyle name="_Книга1" xfId="109"/>
    <cellStyle name="_Книга1 2" xfId="138"/>
    <cellStyle name="_Книга1 2 2" xfId="1558"/>
    <cellStyle name="_Книга1 3" xfId="1502"/>
    <cellStyle name="_Книга1_Копия АРМ_БП_РСК_V10 0_20100213" xfId="110"/>
    <cellStyle name="_Книга1_Копия АРМ_БП_РСК_V10 0_20100213 2" xfId="139"/>
    <cellStyle name="_Книга1_Копия АРМ_БП_РСК_V10 0_20100213 2 2" xfId="1545"/>
    <cellStyle name="_Книга1_Копия АРМ_БП_РСК_V10 0_20100213 3" xfId="1501"/>
    <cellStyle name="_Книга12 (3)" xfId="140"/>
    <cellStyle name="_Книга2" xfId="1233"/>
    <cellStyle name="_Книга3 (8)" xfId="141"/>
    <cellStyle name="_Книга3 (9)" xfId="142"/>
    <cellStyle name="_Книга5" xfId="143"/>
    <cellStyle name="_Копия Приложение 3 1 - Перегруппировка ИПР 2009 - 2011 (2)" xfId="1234"/>
    <cellStyle name="_Копия Приложение 4  (5)" xfId="1235"/>
    <cellStyle name="_Коррект. Долг инв программа ( прибыль РЭК)" xfId="1236"/>
    <cellStyle name="_КОРРЕКТИРОВКА СОГЛАШЕНИЯ 23.05.07" xfId="1237"/>
    <cellStyle name="_КПЭ вводы" xfId="1238"/>
    <cellStyle name="_Макет_Итоговый лист по анализу ИПР" xfId="1239"/>
    <cellStyle name="_Мордовэнерго_на 01.02.10_опер." xfId="1240"/>
    <cellStyle name="_Нижновэнерго" xfId="1241"/>
    <cellStyle name="_Нижновэнерго прил.24" xfId="1242"/>
    <cellStyle name="_Нижновэнерго24" xfId="1243"/>
    <cellStyle name="_опл.и выполн.янв. -нояб + декаб.оператив" xfId="1244"/>
    <cellStyle name="_отдано в РЭК сводный план ИП 2007 300606" xfId="1245"/>
    <cellStyle name="_Отражение источников" xfId="1246"/>
    <cellStyle name="_Отчёт за 3 квартал 2005_челяб" xfId="1247"/>
    <cellStyle name="_отчёт ИПР_3кв_мари" xfId="1248"/>
    <cellStyle name="_Отчет по лизингу- Приобретение оборудования" xfId="1249"/>
    <cellStyle name="_ОТЧЕТ по МРСК -12-1мес" xfId="1250"/>
    <cellStyle name="_Отчет по Чувашиия январь-ноябрь 2009год" xfId="1251"/>
    <cellStyle name="_Перегруппировка_нов формат" xfId="1252"/>
    <cellStyle name="_План ДПН на 3 кв  2008 г  Белгородэнерго (2)" xfId="144"/>
    <cellStyle name="_Потери на 4кв. 2007г." xfId="145"/>
    <cellStyle name="_Прил 4_Формат-РСК_29.11.06_new finalприм" xfId="146"/>
    <cellStyle name="_прилож.8, 8а с АДРЕСНОЙ 19.04.07" xfId="1253"/>
    <cellStyle name="_приложение  1 2007 25.12. 06" xfId="1254"/>
    <cellStyle name="_приложение 1 2007г от 24.11.06." xfId="1255"/>
    <cellStyle name="_Приложение 18.02.08 минус СКП-ГЕНЕРАЦИЯ" xfId="1256"/>
    <cellStyle name="_Приложение 1НОВАЯ" xfId="1257"/>
    <cellStyle name="_Приложение 2 Сети 110 и ниже" xfId="1258"/>
    <cellStyle name="_Приложение 4_01 02 08" xfId="1259"/>
    <cellStyle name="_Приложение 7 отчет год" xfId="1260"/>
    <cellStyle name="_Приложение ТП №26" xfId="1261"/>
    <cellStyle name="_ПриложенияОКСу" xfId="1262"/>
    <cellStyle name="_Реестр из приб на 2007г_Балаева." xfId="1263"/>
    <cellStyle name="_Сводная инвестпрограмма 2007-1" xfId="147"/>
    <cellStyle name="_Снижение ТМЦ  Z (2) (2)" xfId="148"/>
    <cellStyle name="_Справка 2007 года" xfId="1264"/>
    <cellStyle name="_СПРАВКА к совещанию 2009 г  " xfId="1265"/>
    <cellStyle name="_СПРАВКА_анализ испол ИПР в 2006 г" xfId="1266"/>
    <cellStyle name="_тех.присоединение 2008-1кв" xfId="1267"/>
    <cellStyle name="_Филиалы" xfId="1268"/>
    <cellStyle name="_ФОРМАТ БДР  новый  BDR 151208" xfId="149"/>
    <cellStyle name="_Формат ДПН (предложения ФСК) 01.02.08г. Сравнение" xfId="150"/>
    <cellStyle name="_Формат Инвестиционной программы на 2009г( сети )." xfId="1269"/>
    <cellStyle name="_Формат Инвестиционной программы на 2009г.исправл" xfId="1270"/>
    <cellStyle name="_ФОРМАТ ПЛАНА ИД НА  2009 год" xfId="151"/>
    <cellStyle name="_Формат-РСК_2007_12 02 06_м" xfId="152"/>
    <cellStyle name="”ќђќ‘ћ‚›‰" xfId="153"/>
    <cellStyle name="”љ‘ђћ‚ђќќ›‰" xfId="154"/>
    <cellStyle name="„…ќ…†ќ›‰" xfId="155"/>
    <cellStyle name="‡ђѓћ‹ћ‚ћљ1" xfId="156"/>
    <cellStyle name="‡ђѓћ‹ћ‚ћљ2" xfId="157"/>
    <cellStyle name="’ћѓћ‚›‰" xfId="158"/>
    <cellStyle name="1Normal" xfId="159"/>
    <cellStyle name="20% - Accent1" xfId="160"/>
    <cellStyle name="20% - Accent1 10" xfId="161"/>
    <cellStyle name="20% - Accent1 11" xfId="162"/>
    <cellStyle name="20% - Accent1 12" xfId="163"/>
    <cellStyle name="20% - Accent1 13" xfId="164"/>
    <cellStyle name="20% - Accent1 14" xfId="1582"/>
    <cellStyle name="20% - Accent1 2" xfId="165"/>
    <cellStyle name="20% - Accent1 3" xfId="166"/>
    <cellStyle name="20% - Accent1 4" xfId="167"/>
    <cellStyle name="20% - Accent1 5" xfId="168"/>
    <cellStyle name="20% - Accent1 6" xfId="169"/>
    <cellStyle name="20% - Accent1 7" xfId="170"/>
    <cellStyle name="20% - Accent1 8" xfId="171"/>
    <cellStyle name="20% - Accent1 9" xfId="172"/>
    <cellStyle name="20% - Accent2" xfId="173"/>
    <cellStyle name="20% - Accent2 10" xfId="174"/>
    <cellStyle name="20% - Accent2 11" xfId="175"/>
    <cellStyle name="20% - Accent2 12" xfId="176"/>
    <cellStyle name="20% - Accent2 13" xfId="177"/>
    <cellStyle name="20% - Accent2 14" xfId="1453"/>
    <cellStyle name="20% - Accent2 2" xfId="178"/>
    <cellStyle name="20% - Accent2 3" xfId="179"/>
    <cellStyle name="20% - Accent2 4" xfId="180"/>
    <cellStyle name="20% - Accent2 5" xfId="181"/>
    <cellStyle name="20% - Accent2 6" xfId="182"/>
    <cellStyle name="20% - Accent2 7" xfId="183"/>
    <cellStyle name="20% - Accent2 8" xfId="184"/>
    <cellStyle name="20% - Accent2 9" xfId="185"/>
    <cellStyle name="20% - Accent3" xfId="186"/>
    <cellStyle name="20% - Accent3 10" xfId="187"/>
    <cellStyle name="20% - Accent3 11" xfId="188"/>
    <cellStyle name="20% - Accent3 12" xfId="189"/>
    <cellStyle name="20% - Accent3 13" xfId="190"/>
    <cellStyle name="20% - Accent3 14" xfId="1454"/>
    <cellStyle name="20% - Accent3 2" xfId="191"/>
    <cellStyle name="20% - Accent3 3" xfId="192"/>
    <cellStyle name="20% - Accent3 4" xfId="193"/>
    <cellStyle name="20% - Accent3 5" xfId="194"/>
    <cellStyle name="20% - Accent3 6" xfId="195"/>
    <cellStyle name="20% - Accent3 7" xfId="196"/>
    <cellStyle name="20% - Accent3 8" xfId="197"/>
    <cellStyle name="20% - Accent3 9" xfId="198"/>
    <cellStyle name="20% - Accent4" xfId="199"/>
    <cellStyle name="20% - Accent4 10" xfId="200"/>
    <cellStyle name="20% - Accent4 11" xfId="201"/>
    <cellStyle name="20% - Accent4 12" xfId="202"/>
    <cellStyle name="20% - Accent4 13" xfId="203"/>
    <cellStyle name="20% - Accent4 14" xfId="1455"/>
    <cellStyle name="20% - Accent4 2" xfId="204"/>
    <cellStyle name="20% - Accent4 3" xfId="205"/>
    <cellStyle name="20% - Accent4 4" xfId="206"/>
    <cellStyle name="20% - Accent4 5" xfId="207"/>
    <cellStyle name="20% - Accent4 6" xfId="208"/>
    <cellStyle name="20% - Accent4 7" xfId="209"/>
    <cellStyle name="20% - Accent4 8" xfId="210"/>
    <cellStyle name="20% - Accent4 9" xfId="211"/>
    <cellStyle name="20% - Accent5" xfId="212"/>
    <cellStyle name="20% - Accent5 10" xfId="213"/>
    <cellStyle name="20% - Accent5 11" xfId="214"/>
    <cellStyle name="20% - Accent5 12" xfId="215"/>
    <cellStyle name="20% - Accent5 13" xfId="216"/>
    <cellStyle name="20% - Accent5 14" xfId="1456"/>
    <cellStyle name="20% - Accent5 2" xfId="217"/>
    <cellStyle name="20% - Accent5 3" xfId="218"/>
    <cellStyle name="20% - Accent5 4" xfId="219"/>
    <cellStyle name="20% - Accent5 5" xfId="220"/>
    <cellStyle name="20% - Accent5 6" xfId="221"/>
    <cellStyle name="20% - Accent5 7" xfId="222"/>
    <cellStyle name="20% - Accent5 8" xfId="223"/>
    <cellStyle name="20% - Accent5 9" xfId="224"/>
    <cellStyle name="20% - Accent6" xfId="225"/>
    <cellStyle name="20% - Accent6 10" xfId="226"/>
    <cellStyle name="20% - Accent6 11" xfId="227"/>
    <cellStyle name="20% - Accent6 12" xfId="228"/>
    <cellStyle name="20% - Accent6 13" xfId="229"/>
    <cellStyle name="20% - Accent6 14" xfId="1457"/>
    <cellStyle name="20% - Accent6 2" xfId="230"/>
    <cellStyle name="20% - Accent6 3" xfId="231"/>
    <cellStyle name="20% - Accent6 4" xfId="232"/>
    <cellStyle name="20% - Accent6 5" xfId="233"/>
    <cellStyle name="20% - Accent6 6" xfId="234"/>
    <cellStyle name="20% - Accent6 7" xfId="235"/>
    <cellStyle name="20% - Accent6 8" xfId="236"/>
    <cellStyle name="20% - Accent6 9" xfId="237"/>
    <cellStyle name="20% - Акцент1 2" xfId="238"/>
    <cellStyle name="20% - Акцент1 2 2" xfId="1458"/>
    <cellStyle name="20% - Акцент2 2" xfId="239"/>
    <cellStyle name="20% - Акцент2 2 2" xfId="1459"/>
    <cellStyle name="20% - Акцент3 2" xfId="240"/>
    <cellStyle name="20% - Акцент3 2 2" xfId="1460"/>
    <cellStyle name="20% - Акцент4 2" xfId="241"/>
    <cellStyle name="20% - Акцент4 2 2" xfId="1461"/>
    <cellStyle name="20% - Акцент5 2" xfId="242"/>
    <cellStyle name="20% - Акцент5 2 2" xfId="1462"/>
    <cellStyle name="20% - Акцент6 2" xfId="243"/>
    <cellStyle name="20% - Акцент6 2 2" xfId="1577"/>
    <cellStyle name="20% - Акцент6 2 2 2" xfId="1500"/>
    <cellStyle name="20% - Акцент6 3" xfId="1497"/>
    <cellStyle name="40% - Accent1" xfId="244"/>
    <cellStyle name="40% - Accent1 10" xfId="245"/>
    <cellStyle name="40% - Accent1 11" xfId="246"/>
    <cellStyle name="40% - Accent1 12" xfId="247"/>
    <cellStyle name="40% - Accent1 13" xfId="248"/>
    <cellStyle name="40% - Accent1 14" xfId="1434"/>
    <cellStyle name="40% - Accent1 2" xfId="249"/>
    <cellStyle name="40% - Accent1 3" xfId="250"/>
    <cellStyle name="40% - Accent1 4" xfId="251"/>
    <cellStyle name="40% - Accent1 5" xfId="252"/>
    <cellStyle name="40% - Accent1 6" xfId="253"/>
    <cellStyle name="40% - Accent1 7" xfId="254"/>
    <cellStyle name="40% - Accent1 8" xfId="255"/>
    <cellStyle name="40% - Accent1 9" xfId="256"/>
    <cellStyle name="40% - Accent2" xfId="257"/>
    <cellStyle name="40% - Accent2 10" xfId="258"/>
    <cellStyle name="40% - Accent2 11" xfId="259"/>
    <cellStyle name="40% - Accent2 12" xfId="260"/>
    <cellStyle name="40% - Accent2 13" xfId="261"/>
    <cellStyle name="40% - Accent2 14" xfId="1556"/>
    <cellStyle name="40% - Accent2 2" xfId="262"/>
    <cellStyle name="40% - Accent2 3" xfId="263"/>
    <cellStyle name="40% - Accent2 4" xfId="264"/>
    <cellStyle name="40% - Accent2 5" xfId="265"/>
    <cellStyle name="40% - Accent2 6" xfId="266"/>
    <cellStyle name="40% - Accent2 7" xfId="267"/>
    <cellStyle name="40% - Accent2 8" xfId="268"/>
    <cellStyle name="40% - Accent2 9" xfId="269"/>
    <cellStyle name="40% - Accent3" xfId="270"/>
    <cellStyle name="40% - Accent3 10" xfId="271"/>
    <cellStyle name="40% - Accent3 11" xfId="272"/>
    <cellStyle name="40% - Accent3 12" xfId="273"/>
    <cellStyle name="40% - Accent3 13" xfId="274"/>
    <cellStyle name="40% - Accent3 14" xfId="1557"/>
    <cellStyle name="40% - Accent3 2" xfId="275"/>
    <cellStyle name="40% - Accent3 3" xfId="276"/>
    <cellStyle name="40% - Accent3 4" xfId="277"/>
    <cellStyle name="40% - Accent3 5" xfId="278"/>
    <cellStyle name="40% - Accent3 6" xfId="279"/>
    <cellStyle name="40% - Accent3 7" xfId="280"/>
    <cellStyle name="40% - Accent3 8" xfId="281"/>
    <cellStyle name="40% - Accent3 9" xfId="282"/>
    <cellStyle name="40% - Accent4" xfId="283"/>
    <cellStyle name="40% - Accent4 10" xfId="284"/>
    <cellStyle name="40% - Accent4 11" xfId="285"/>
    <cellStyle name="40% - Accent4 12" xfId="286"/>
    <cellStyle name="40% - Accent4 13" xfId="287"/>
    <cellStyle name="40% - Accent4 14" xfId="1569"/>
    <cellStyle name="40% - Accent4 2" xfId="288"/>
    <cellStyle name="40% - Accent4 3" xfId="289"/>
    <cellStyle name="40% - Accent4 4" xfId="290"/>
    <cellStyle name="40% - Accent4 5" xfId="291"/>
    <cellStyle name="40% - Accent4 6" xfId="292"/>
    <cellStyle name="40% - Accent4 7" xfId="293"/>
    <cellStyle name="40% - Accent4 8" xfId="294"/>
    <cellStyle name="40% - Accent4 9" xfId="295"/>
    <cellStyle name="40% - Accent5" xfId="296"/>
    <cellStyle name="40% - Accent5 10" xfId="297"/>
    <cellStyle name="40% - Accent5 11" xfId="298"/>
    <cellStyle name="40% - Accent5 12" xfId="299"/>
    <cellStyle name="40% - Accent5 13" xfId="300"/>
    <cellStyle name="40% - Accent5 14" xfId="1435"/>
    <cellStyle name="40% - Accent5 2" xfId="301"/>
    <cellStyle name="40% - Accent5 3" xfId="302"/>
    <cellStyle name="40% - Accent5 4" xfId="303"/>
    <cellStyle name="40% - Accent5 5" xfId="304"/>
    <cellStyle name="40% - Accent5 6" xfId="305"/>
    <cellStyle name="40% - Accent5 7" xfId="306"/>
    <cellStyle name="40% - Accent5 8" xfId="307"/>
    <cellStyle name="40% - Accent5 9" xfId="308"/>
    <cellStyle name="40% - Accent6" xfId="309"/>
    <cellStyle name="40% - Accent6 10" xfId="310"/>
    <cellStyle name="40% - Accent6 11" xfId="311"/>
    <cellStyle name="40% - Accent6 12" xfId="312"/>
    <cellStyle name="40% - Accent6 13" xfId="313"/>
    <cellStyle name="40% - Accent6 14" xfId="1570"/>
    <cellStyle name="40% - Accent6 2" xfId="314"/>
    <cellStyle name="40% - Accent6 3" xfId="315"/>
    <cellStyle name="40% - Accent6 4" xfId="316"/>
    <cellStyle name="40% - Accent6 5" xfId="317"/>
    <cellStyle name="40% - Accent6 6" xfId="318"/>
    <cellStyle name="40% - Accent6 7" xfId="319"/>
    <cellStyle name="40% - Accent6 8" xfId="320"/>
    <cellStyle name="40% - Accent6 9" xfId="321"/>
    <cellStyle name="40% - Акцент1 2" xfId="322"/>
    <cellStyle name="40% - Акцент1 2 2" xfId="1571"/>
    <cellStyle name="40% - Акцент2 2" xfId="323"/>
    <cellStyle name="40% - Акцент2 2 2" xfId="1463"/>
    <cellStyle name="40% - Акцент3 2" xfId="324"/>
    <cellStyle name="40% - Акцент3 2 2" xfId="1464"/>
    <cellStyle name="40% - Акцент4 2" xfId="325"/>
    <cellStyle name="40% - Акцент4 2 2" xfId="1465"/>
    <cellStyle name="40% - Акцент5 2" xfId="326"/>
    <cellStyle name="40% - Акцент5 2 2" xfId="1466"/>
    <cellStyle name="40% - Акцент6 2" xfId="327"/>
    <cellStyle name="40% - Акцент6 2 2" xfId="1467"/>
    <cellStyle name="60% - Accent1" xfId="328"/>
    <cellStyle name="60% - Accent1 10" xfId="329"/>
    <cellStyle name="60% - Accent1 11" xfId="330"/>
    <cellStyle name="60% - Accent1 12" xfId="331"/>
    <cellStyle name="60% - Accent1 13" xfId="332"/>
    <cellStyle name="60% - Accent1 14" xfId="1468"/>
    <cellStyle name="60% - Accent1 2" xfId="333"/>
    <cellStyle name="60% - Accent1 3" xfId="334"/>
    <cellStyle name="60% - Accent1 4" xfId="335"/>
    <cellStyle name="60% - Accent1 5" xfId="336"/>
    <cellStyle name="60% - Accent1 6" xfId="337"/>
    <cellStyle name="60% - Accent1 7" xfId="338"/>
    <cellStyle name="60% - Accent1 8" xfId="339"/>
    <cellStyle name="60% - Accent1 9" xfId="340"/>
    <cellStyle name="60% - Accent2" xfId="341"/>
    <cellStyle name="60% - Accent2 10" xfId="342"/>
    <cellStyle name="60% - Accent2 11" xfId="343"/>
    <cellStyle name="60% - Accent2 12" xfId="344"/>
    <cellStyle name="60% - Accent2 13" xfId="345"/>
    <cellStyle name="60% - Accent2 14" xfId="1469"/>
    <cellStyle name="60% - Accent2 2" xfId="346"/>
    <cellStyle name="60% - Accent2 3" xfId="347"/>
    <cellStyle name="60% - Accent2 4" xfId="348"/>
    <cellStyle name="60% - Accent2 5" xfId="349"/>
    <cellStyle name="60% - Accent2 6" xfId="350"/>
    <cellStyle name="60% - Accent2 7" xfId="351"/>
    <cellStyle name="60% - Accent2 8" xfId="352"/>
    <cellStyle name="60% - Accent2 9" xfId="353"/>
    <cellStyle name="60% - Accent3" xfId="354"/>
    <cellStyle name="60% - Accent3 10" xfId="355"/>
    <cellStyle name="60% - Accent3 11" xfId="356"/>
    <cellStyle name="60% - Accent3 12" xfId="357"/>
    <cellStyle name="60% - Accent3 13" xfId="358"/>
    <cellStyle name="60% - Accent3 14" xfId="1470"/>
    <cellStyle name="60% - Accent3 2" xfId="359"/>
    <cellStyle name="60% - Accent3 3" xfId="360"/>
    <cellStyle name="60% - Accent3 4" xfId="361"/>
    <cellStyle name="60% - Accent3 5" xfId="362"/>
    <cellStyle name="60% - Accent3 6" xfId="363"/>
    <cellStyle name="60% - Accent3 7" xfId="364"/>
    <cellStyle name="60% - Accent3 8" xfId="365"/>
    <cellStyle name="60% - Accent3 9" xfId="366"/>
    <cellStyle name="60% - Accent4" xfId="367"/>
    <cellStyle name="60% - Accent4 10" xfId="368"/>
    <cellStyle name="60% - Accent4 11" xfId="369"/>
    <cellStyle name="60% - Accent4 12" xfId="370"/>
    <cellStyle name="60% - Accent4 13" xfId="371"/>
    <cellStyle name="60% - Accent4 14" xfId="1471"/>
    <cellStyle name="60% - Accent4 2" xfId="372"/>
    <cellStyle name="60% - Accent4 3" xfId="373"/>
    <cellStyle name="60% - Accent4 4" xfId="374"/>
    <cellStyle name="60% - Accent4 5" xfId="375"/>
    <cellStyle name="60% - Accent4 6" xfId="376"/>
    <cellStyle name="60% - Accent4 7" xfId="377"/>
    <cellStyle name="60% - Accent4 8" xfId="378"/>
    <cellStyle name="60% - Accent4 9" xfId="379"/>
    <cellStyle name="60% - Accent5" xfId="380"/>
    <cellStyle name="60% - Accent5 10" xfId="381"/>
    <cellStyle name="60% - Accent5 11" xfId="382"/>
    <cellStyle name="60% - Accent5 12" xfId="383"/>
    <cellStyle name="60% - Accent5 13" xfId="384"/>
    <cellStyle name="60% - Accent5 14" xfId="1472"/>
    <cellStyle name="60% - Accent5 2" xfId="385"/>
    <cellStyle name="60% - Accent5 3" xfId="386"/>
    <cellStyle name="60% - Accent5 4" xfId="387"/>
    <cellStyle name="60% - Accent5 5" xfId="388"/>
    <cellStyle name="60% - Accent5 6" xfId="389"/>
    <cellStyle name="60% - Accent5 7" xfId="390"/>
    <cellStyle name="60% - Accent5 8" xfId="391"/>
    <cellStyle name="60% - Accent5 9" xfId="392"/>
    <cellStyle name="60% - Accent6" xfId="393"/>
    <cellStyle name="60% - Accent6 10" xfId="394"/>
    <cellStyle name="60% - Accent6 11" xfId="395"/>
    <cellStyle name="60% - Accent6 12" xfId="396"/>
    <cellStyle name="60% - Accent6 13" xfId="397"/>
    <cellStyle name="60% - Accent6 14" xfId="1413"/>
    <cellStyle name="60% - Accent6 2" xfId="398"/>
    <cellStyle name="60% - Accent6 3" xfId="399"/>
    <cellStyle name="60% - Accent6 4" xfId="400"/>
    <cellStyle name="60% - Accent6 5" xfId="401"/>
    <cellStyle name="60% - Accent6 6" xfId="402"/>
    <cellStyle name="60% - Accent6 7" xfId="403"/>
    <cellStyle name="60% - Accent6 8" xfId="404"/>
    <cellStyle name="60% - Accent6 9" xfId="405"/>
    <cellStyle name="60% - Акцент1 2" xfId="406"/>
    <cellStyle name="60% - Акцент1 2 2" xfId="1414"/>
    <cellStyle name="60% - Акцент2 2" xfId="407"/>
    <cellStyle name="60% - Акцент2 2 2" xfId="1584"/>
    <cellStyle name="60% - Акцент3 2" xfId="408"/>
    <cellStyle name="60% - Акцент3 2 2" xfId="1572"/>
    <cellStyle name="60% - Акцент4 2" xfId="409"/>
    <cellStyle name="60% - Акцент4 2 2" xfId="1573"/>
    <cellStyle name="60% - Акцент5 2" xfId="410"/>
    <cellStyle name="60% - Акцент5 2 2" xfId="1574"/>
    <cellStyle name="60% - Акцент6 2" xfId="411"/>
    <cellStyle name="60% - Акцент6 2 2" xfId="1415"/>
    <cellStyle name="Accent1" xfId="412"/>
    <cellStyle name="Accent1 - 20%" xfId="1"/>
    <cellStyle name="Accent1 - 20% 2" xfId="1576"/>
    <cellStyle name="Accent1 - 40%" xfId="2"/>
    <cellStyle name="Accent1 - 40% 2" xfId="1620"/>
    <cellStyle name="Accent1 - 60%" xfId="3"/>
    <cellStyle name="Accent1 - 60% 2" xfId="1601"/>
    <cellStyle name="Accent1 10" xfId="413"/>
    <cellStyle name="Accent1 11" xfId="414"/>
    <cellStyle name="Accent1 12" xfId="415"/>
    <cellStyle name="Accent1 13" xfId="416"/>
    <cellStyle name="Accent1 14" xfId="1416"/>
    <cellStyle name="Accent1 15" xfId="1624"/>
    <cellStyle name="Accent1 16" xfId="1580"/>
    <cellStyle name="Accent1 17" xfId="1564"/>
    <cellStyle name="Accent1 18" xfId="1612"/>
    <cellStyle name="Accent1 19" xfId="1634"/>
    <cellStyle name="Accent1 2" xfId="417"/>
    <cellStyle name="Accent1 20" xfId="1672"/>
    <cellStyle name="Accent1 21" xfId="1643"/>
    <cellStyle name="Accent1 22" xfId="1677"/>
    <cellStyle name="Accent1 23" xfId="1636"/>
    <cellStyle name="Accent1 24" xfId="1684"/>
    <cellStyle name="Accent1 25" xfId="1658"/>
    <cellStyle name="Accent1 26" xfId="1646"/>
    <cellStyle name="Accent1 27" xfId="1715"/>
    <cellStyle name="Accent1 28" xfId="1768"/>
    <cellStyle name="Accent1 29" xfId="1733"/>
    <cellStyle name="Accent1 3" xfId="418"/>
    <cellStyle name="Accent1 30" xfId="1775"/>
    <cellStyle name="Accent1 31" xfId="1762"/>
    <cellStyle name="Accent1 32" xfId="1702"/>
    <cellStyle name="Accent1 4" xfId="419"/>
    <cellStyle name="Accent1 5" xfId="420"/>
    <cellStyle name="Accent1 6" xfId="421"/>
    <cellStyle name="Accent1 7" xfId="422"/>
    <cellStyle name="Accent1 8" xfId="423"/>
    <cellStyle name="Accent1 9" xfId="424"/>
    <cellStyle name="Accent2" xfId="425"/>
    <cellStyle name="Accent2 - 20%" xfId="4"/>
    <cellStyle name="Accent2 - 20% 2" xfId="1600"/>
    <cellStyle name="Accent2 - 40%" xfId="5"/>
    <cellStyle name="Accent2 - 40% 2" xfId="1599"/>
    <cellStyle name="Accent2 - 60%" xfId="6"/>
    <cellStyle name="Accent2 - 60% 2" xfId="1598"/>
    <cellStyle name="Accent2 10" xfId="426"/>
    <cellStyle name="Accent2 11" xfId="427"/>
    <cellStyle name="Accent2 12" xfId="428"/>
    <cellStyle name="Accent2 13" xfId="429"/>
    <cellStyle name="Accent2 14" xfId="1585"/>
    <cellStyle name="Accent2 15" xfId="1625"/>
    <cellStyle name="Accent2 16" xfId="1626"/>
    <cellStyle name="Accent2 17" xfId="1431"/>
    <cellStyle name="Accent2 18" xfId="1430"/>
    <cellStyle name="Accent2 19" xfId="1633"/>
    <cellStyle name="Accent2 2" xfId="430"/>
    <cellStyle name="Accent2 20" xfId="1644"/>
    <cellStyle name="Accent2 21" xfId="1663"/>
    <cellStyle name="Accent2 22" xfId="1667"/>
    <cellStyle name="Accent2 23" xfId="1664"/>
    <cellStyle name="Accent2 24" xfId="1683"/>
    <cellStyle name="Accent2 25" xfId="1657"/>
    <cellStyle name="Accent2 26" xfId="1650"/>
    <cellStyle name="Accent2 27" xfId="1717"/>
    <cellStyle name="Accent2 28" xfId="1748"/>
    <cellStyle name="Accent2 29" xfId="1765"/>
    <cellStyle name="Accent2 3" xfId="431"/>
    <cellStyle name="Accent2 30" xfId="1710"/>
    <cellStyle name="Accent2 31" xfId="1759"/>
    <cellStyle name="Accent2 32" xfId="1740"/>
    <cellStyle name="Accent2 4" xfId="432"/>
    <cellStyle name="Accent2 5" xfId="433"/>
    <cellStyle name="Accent2 6" xfId="434"/>
    <cellStyle name="Accent2 7" xfId="435"/>
    <cellStyle name="Accent2 8" xfId="436"/>
    <cellStyle name="Accent2 9" xfId="437"/>
    <cellStyle name="Accent3" xfId="438"/>
    <cellStyle name="Accent3 - 20%" xfId="7"/>
    <cellStyle name="Accent3 - 20% 2" xfId="1597"/>
    <cellStyle name="Accent3 - 40%" xfId="8"/>
    <cellStyle name="Accent3 - 40% 2" xfId="1596"/>
    <cellStyle name="Accent3 - 60%" xfId="9"/>
    <cellStyle name="Accent3 - 60% 2" xfId="1595"/>
    <cellStyle name="Accent3 10" xfId="439"/>
    <cellStyle name="Accent3 11" xfId="440"/>
    <cellStyle name="Accent3 12" xfId="441"/>
    <cellStyle name="Accent3 13" xfId="442"/>
    <cellStyle name="Accent3 14" xfId="1474"/>
    <cellStyle name="Accent3 15" xfId="1622"/>
    <cellStyle name="Accent3 16" xfId="1426"/>
    <cellStyle name="Accent3 17" xfId="1615"/>
    <cellStyle name="Accent3 18" xfId="1631"/>
    <cellStyle name="Accent3 19" xfId="1553"/>
    <cellStyle name="Accent3 2" xfId="443"/>
    <cellStyle name="Accent3 20" xfId="1674"/>
    <cellStyle name="Accent3 21" xfId="1665"/>
    <cellStyle name="Accent3 22" xfId="1671"/>
    <cellStyle name="Accent3 23" xfId="1661"/>
    <cellStyle name="Accent3 24" xfId="1682"/>
    <cellStyle name="Accent3 25" xfId="1670"/>
    <cellStyle name="Accent3 26" xfId="1675"/>
    <cellStyle name="Accent3 27" xfId="1720"/>
    <cellStyle name="Accent3 28" xfId="1747"/>
    <cellStyle name="Accent3 29" xfId="1722"/>
    <cellStyle name="Accent3 3" xfId="444"/>
    <cellStyle name="Accent3 30" xfId="1692"/>
    <cellStyle name="Accent3 31" xfId="1738"/>
    <cellStyle name="Accent3 32" xfId="1757"/>
    <cellStyle name="Accent3 4" xfId="445"/>
    <cellStyle name="Accent3 5" xfId="446"/>
    <cellStyle name="Accent3 6" xfId="447"/>
    <cellStyle name="Accent3 7" xfId="448"/>
    <cellStyle name="Accent3 8" xfId="449"/>
    <cellStyle name="Accent3 9" xfId="450"/>
    <cellStyle name="Accent4" xfId="451"/>
    <cellStyle name="Accent4 - 20%" xfId="10"/>
    <cellStyle name="Accent4 - 20% 2" xfId="1594"/>
    <cellStyle name="Accent4 - 40%" xfId="11"/>
    <cellStyle name="Accent4 - 40% 2" xfId="1593"/>
    <cellStyle name="Accent4 - 60%" xfId="12"/>
    <cellStyle name="Accent4 - 60% 2" xfId="1592"/>
    <cellStyle name="Accent4 10" xfId="452"/>
    <cellStyle name="Accent4 11" xfId="453"/>
    <cellStyle name="Accent4 12" xfId="454"/>
    <cellStyle name="Accent4 13" xfId="455"/>
    <cellStyle name="Accent4 14" xfId="1475"/>
    <cellStyle name="Accent4 15" xfId="1562"/>
    <cellStyle name="Accent4 16" xfId="1629"/>
    <cellStyle name="Accent4 17" xfId="1611"/>
    <cellStyle name="Accent4 18" xfId="1450"/>
    <cellStyle name="Accent4 19" xfId="1614"/>
    <cellStyle name="Accent4 2" xfId="456"/>
    <cellStyle name="Accent4 20" xfId="1662"/>
    <cellStyle name="Accent4 21" xfId="1655"/>
    <cellStyle name="Accent4 22" xfId="1668"/>
    <cellStyle name="Accent4 23" xfId="1635"/>
    <cellStyle name="Accent4 24" xfId="1680"/>
    <cellStyle name="Accent4 25" xfId="1685"/>
    <cellStyle name="Accent4 26" xfId="1651"/>
    <cellStyle name="Accent4 27" xfId="1723"/>
    <cellStyle name="Accent4 28" xfId="1744"/>
    <cellStyle name="Accent4 29" xfId="1721"/>
    <cellStyle name="Accent4 3" xfId="457"/>
    <cellStyle name="Accent4 30" xfId="1711"/>
    <cellStyle name="Accent4 31" xfId="1758"/>
    <cellStyle name="Accent4 32" xfId="1764"/>
    <cellStyle name="Accent4 4" xfId="458"/>
    <cellStyle name="Accent4 5" xfId="459"/>
    <cellStyle name="Accent4 6" xfId="460"/>
    <cellStyle name="Accent4 7" xfId="461"/>
    <cellStyle name="Accent4 8" xfId="462"/>
    <cellStyle name="Accent4 9" xfId="463"/>
    <cellStyle name="Accent5" xfId="464"/>
    <cellStyle name="Accent5 - 20%" xfId="13"/>
    <cellStyle name="Accent5 - 20% 2" xfId="1443"/>
    <cellStyle name="Accent5 - 40%" xfId="14"/>
    <cellStyle name="Accent5 - 60%" xfId="15"/>
    <cellStyle name="Accent5 - 60% 2" xfId="1555"/>
    <cellStyle name="Accent5 10" xfId="465"/>
    <cellStyle name="Accent5 11" xfId="466"/>
    <cellStyle name="Accent5 12" xfId="467"/>
    <cellStyle name="Accent5 13" xfId="468"/>
    <cellStyle name="Accent5 14" xfId="1445"/>
    <cellStyle name="Accent5 15" xfId="1627"/>
    <cellStyle name="Accent5 16" xfId="1425"/>
    <cellStyle name="Accent5 17" xfId="1613"/>
    <cellStyle name="Accent5 18" xfId="1632"/>
    <cellStyle name="Accent5 19" xfId="1429"/>
    <cellStyle name="Accent5 2" xfId="469"/>
    <cellStyle name="Accent5 20" xfId="1676"/>
    <cellStyle name="Accent5 21" xfId="1652"/>
    <cellStyle name="Accent5 22" xfId="1686"/>
    <cellStyle name="Accent5 23" xfId="1666"/>
    <cellStyle name="Accent5 24" xfId="1689"/>
    <cellStyle name="Accent5 25" xfId="1642"/>
    <cellStyle name="Accent5 26" xfId="1681"/>
    <cellStyle name="Accent5 27" xfId="1725"/>
    <cellStyle name="Accent5 28" xfId="1756"/>
    <cellStyle name="Accent5 29" xfId="1719"/>
    <cellStyle name="Accent5 3" xfId="470"/>
    <cellStyle name="Accent5 30" xfId="1752"/>
    <cellStyle name="Accent5 31" xfId="1736"/>
    <cellStyle name="Accent5 32" xfId="1732"/>
    <cellStyle name="Accent5 4" xfId="471"/>
    <cellStyle name="Accent5 5" xfId="472"/>
    <cellStyle name="Accent5 6" xfId="473"/>
    <cellStyle name="Accent5 7" xfId="474"/>
    <cellStyle name="Accent5 8" xfId="475"/>
    <cellStyle name="Accent5 9" xfId="476"/>
    <cellStyle name="Accent6" xfId="477"/>
    <cellStyle name="Accent6 - 20%" xfId="16"/>
    <cellStyle name="Accent6 - 40%" xfId="17"/>
    <cellStyle name="Accent6 - 40% 2" xfId="1442"/>
    <cellStyle name="Accent6 - 60%" xfId="18"/>
    <cellStyle name="Accent6 - 60% 2" xfId="1579"/>
    <cellStyle name="Accent6 10" xfId="478"/>
    <cellStyle name="Accent6 11" xfId="479"/>
    <cellStyle name="Accent6 12" xfId="480"/>
    <cellStyle name="Accent6 13" xfId="481"/>
    <cellStyle name="Accent6 14" xfId="1476"/>
    <cellStyle name="Accent6 15" xfId="1563"/>
    <cellStyle name="Accent6 16" xfId="1581"/>
    <cellStyle name="Accent6 17" xfId="1623"/>
    <cellStyle name="Accent6 18" xfId="1630"/>
    <cellStyle name="Accent6 19" xfId="1444"/>
    <cellStyle name="Accent6 2" xfId="482"/>
    <cellStyle name="Accent6 20" xfId="1673"/>
    <cellStyle name="Accent6 21" xfId="1639"/>
    <cellStyle name="Accent6 22" xfId="1669"/>
    <cellStyle name="Accent6 23" xfId="1660"/>
    <cellStyle name="Accent6 24" xfId="1679"/>
    <cellStyle name="Accent6 25" xfId="1654"/>
    <cellStyle name="Accent6 26" xfId="1641"/>
    <cellStyle name="Accent6 27" xfId="1726"/>
    <cellStyle name="Accent6 28" xfId="1743"/>
    <cellStyle name="Accent6 29" xfId="1718"/>
    <cellStyle name="Accent6 3" xfId="483"/>
    <cellStyle name="Accent6 30" xfId="1742"/>
    <cellStyle name="Accent6 31" xfId="1739"/>
    <cellStyle name="Accent6 32" xfId="1724"/>
    <cellStyle name="Accent6 4" xfId="484"/>
    <cellStyle name="Accent6 5" xfId="485"/>
    <cellStyle name="Accent6 6" xfId="486"/>
    <cellStyle name="Accent6 7" xfId="487"/>
    <cellStyle name="Accent6 8" xfId="488"/>
    <cellStyle name="Accent6 9" xfId="489"/>
    <cellStyle name="account" xfId="1803"/>
    <cellStyle name="Accounting" xfId="1804"/>
    <cellStyle name="Anna" xfId="1805"/>
    <cellStyle name="AP_AR_UPS" xfId="1806"/>
    <cellStyle name="BackGround_General" xfId="1807"/>
    <cellStyle name="Bad" xfId="490"/>
    <cellStyle name="Bad 10" xfId="491"/>
    <cellStyle name="Bad 11" xfId="492"/>
    <cellStyle name="Bad 12" xfId="493"/>
    <cellStyle name="Bad 13" xfId="494"/>
    <cellStyle name="Bad 14" xfId="1586"/>
    <cellStyle name="Bad 2" xfId="495"/>
    <cellStyle name="Bad 3" xfId="496"/>
    <cellStyle name="Bad 4" xfId="497"/>
    <cellStyle name="Bad 5" xfId="498"/>
    <cellStyle name="Bad 6" xfId="499"/>
    <cellStyle name="Bad 7" xfId="500"/>
    <cellStyle name="Bad 8" xfId="501"/>
    <cellStyle name="Bad 9" xfId="502"/>
    <cellStyle name="blank" xfId="1808"/>
    <cellStyle name="Blue_Calculation" xfId="1809"/>
    <cellStyle name="Calculation" xfId="503"/>
    <cellStyle name="Calculation 10" xfId="504"/>
    <cellStyle name="Calculation 11" xfId="505"/>
    <cellStyle name="Calculation 12" xfId="506"/>
    <cellStyle name="Calculation 13" xfId="507"/>
    <cellStyle name="Calculation 14" xfId="1587"/>
    <cellStyle name="Calculation 15" xfId="1810"/>
    <cellStyle name="Calculation 2" xfId="508"/>
    <cellStyle name="Calculation 3" xfId="509"/>
    <cellStyle name="Calculation 4" xfId="510"/>
    <cellStyle name="Calculation 5" xfId="511"/>
    <cellStyle name="Calculation 6" xfId="512"/>
    <cellStyle name="Calculation 7" xfId="513"/>
    <cellStyle name="Calculation 8" xfId="514"/>
    <cellStyle name="Calculation 9" xfId="515"/>
    <cellStyle name="Calculation_Xl0000026" xfId="516"/>
    <cellStyle name="Check" xfId="1811"/>
    <cellStyle name="Check Cell" xfId="517"/>
    <cellStyle name="Check Cell 10" xfId="518"/>
    <cellStyle name="Check Cell 11" xfId="519"/>
    <cellStyle name="Check Cell 12" xfId="520"/>
    <cellStyle name="Check Cell 13" xfId="521"/>
    <cellStyle name="Check Cell 14" xfId="1588"/>
    <cellStyle name="Check Cell 2" xfId="522"/>
    <cellStyle name="Check Cell 3" xfId="523"/>
    <cellStyle name="Check Cell 4" xfId="524"/>
    <cellStyle name="Check Cell 5" xfId="525"/>
    <cellStyle name="Check Cell 6" xfId="526"/>
    <cellStyle name="Check Cell 7" xfId="527"/>
    <cellStyle name="Check Cell 8" xfId="528"/>
    <cellStyle name="Check Cell 9" xfId="529"/>
    <cellStyle name="Check Cell_Xl0000026" xfId="530"/>
    <cellStyle name="Comma [0]_laroux" xfId="531"/>
    <cellStyle name="Comma_laroux" xfId="532"/>
    <cellStyle name="Currency [0]" xfId="533"/>
    <cellStyle name="Currency_laroux" xfId="534"/>
    <cellStyle name="Dezimal [0]_Compiling Utility Macros" xfId="1812"/>
    <cellStyle name="Dezimal_Compiling Utility Macros" xfId="1813"/>
    <cellStyle name="Emphasis 1" xfId="19"/>
    <cellStyle name="Emphasis 1 2" xfId="1575"/>
    <cellStyle name="Emphasis 2" xfId="20"/>
    <cellStyle name="Emphasis 2 2" xfId="1561"/>
    <cellStyle name="Emphasis 3" xfId="21"/>
    <cellStyle name="Euro" xfId="1271"/>
    <cellStyle name="Explanatory Text" xfId="535"/>
    <cellStyle name="Explanatory Text 10" xfId="536"/>
    <cellStyle name="Explanatory Text 11" xfId="537"/>
    <cellStyle name="Explanatory Text 12" xfId="538"/>
    <cellStyle name="Explanatory Text 13" xfId="539"/>
    <cellStyle name="Explanatory Text 14" xfId="1621"/>
    <cellStyle name="Explanatory Text 2" xfId="540"/>
    <cellStyle name="Explanatory Text 3" xfId="541"/>
    <cellStyle name="Explanatory Text 4" xfId="542"/>
    <cellStyle name="Explanatory Text 5" xfId="543"/>
    <cellStyle name="Explanatory Text 6" xfId="544"/>
    <cellStyle name="Explanatory Text 7" xfId="545"/>
    <cellStyle name="Explanatory Text 8" xfId="546"/>
    <cellStyle name="Explanatory Text 9" xfId="547"/>
    <cellStyle name="Followed Hyperlink" xfId="1272"/>
    <cellStyle name="Footnotes" xfId="1814"/>
    <cellStyle name="General_Ledger" xfId="1815"/>
    <cellStyle name="Good" xfId="548"/>
    <cellStyle name="Good 10" xfId="549"/>
    <cellStyle name="Good 11" xfId="550"/>
    <cellStyle name="Good 12" xfId="551"/>
    <cellStyle name="Good 13" xfId="552"/>
    <cellStyle name="Good 14" xfId="1583"/>
    <cellStyle name="Good 2" xfId="553"/>
    <cellStyle name="Good 3" xfId="554"/>
    <cellStyle name="Good 4" xfId="555"/>
    <cellStyle name="Good 5" xfId="556"/>
    <cellStyle name="Good 6" xfId="557"/>
    <cellStyle name="Good 7" xfId="558"/>
    <cellStyle name="Good 8" xfId="559"/>
    <cellStyle name="Good 9" xfId="560"/>
    <cellStyle name="Heading 1" xfId="561"/>
    <cellStyle name="Heading 1 10" xfId="562"/>
    <cellStyle name="Heading 1 11" xfId="563"/>
    <cellStyle name="Heading 1 12" xfId="564"/>
    <cellStyle name="Heading 1 13" xfId="565"/>
    <cellStyle name="Heading 1 14" xfId="1528"/>
    <cellStyle name="Heading 1 2" xfId="566"/>
    <cellStyle name="Heading 1 3" xfId="567"/>
    <cellStyle name="Heading 1 4" xfId="568"/>
    <cellStyle name="Heading 1 5" xfId="569"/>
    <cellStyle name="Heading 1 6" xfId="570"/>
    <cellStyle name="Heading 1 7" xfId="571"/>
    <cellStyle name="Heading 1 8" xfId="572"/>
    <cellStyle name="Heading 1 9" xfId="573"/>
    <cellStyle name="Heading 1_Xl0000026" xfId="574"/>
    <cellStyle name="Heading 2" xfId="575"/>
    <cellStyle name="Heading 2 10" xfId="576"/>
    <cellStyle name="Heading 2 11" xfId="577"/>
    <cellStyle name="Heading 2 12" xfId="578"/>
    <cellStyle name="Heading 2 13" xfId="579"/>
    <cellStyle name="Heading 2 14" xfId="1529"/>
    <cellStyle name="Heading 2 2" xfId="580"/>
    <cellStyle name="Heading 2 3" xfId="581"/>
    <cellStyle name="Heading 2 4" xfId="582"/>
    <cellStyle name="Heading 2 5" xfId="583"/>
    <cellStyle name="Heading 2 6" xfId="584"/>
    <cellStyle name="Heading 2 7" xfId="585"/>
    <cellStyle name="Heading 2 8" xfId="586"/>
    <cellStyle name="Heading 2 9" xfId="587"/>
    <cellStyle name="Heading 2_Xl0000026" xfId="588"/>
    <cellStyle name="Heading 3" xfId="589"/>
    <cellStyle name="Heading 3 10" xfId="590"/>
    <cellStyle name="Heading 3 11" xfId="591"/>
    <cellStyle name="Heading 3 12" xfId="592"/>
    <cellStyle name="Heading 3 13" xfId="593"/>
    <cellStyle name="Heading 3 14" xfId="1530"/>
    <cellStyle name="Heading 3 2" xfId="594"/>
    <cellStyle name="Heading 3 3" xfId="595"/>
    <cellStyle name="Heading 3 4" xfId="596"/>
    <cellStyle name="Heading 3 5" xfId="597"/>
    <cellStyle name="Heading 3 6" xfId="598"/>
    <cellStyle name="Heading 3 7" xfId="599"/>
    <cellStyle name="Heading 3 8" xfId="600"/>
    <cellStyle name="Heading 3 9" xfId="601"/>
    <cellStyle name="Heading 3_Xl0000026" xfId="602"/>
    <cellStyle name="Heading 4" xfId="603"/>
    <cellStyle name="Heading 4 10" xfId="604"/>
    <cellStyle name="Heading 4 11" xfId="605"/>
    <cellStyle name="Heading 4 12" xfId="606"/>
    <cellStyle name="Heading 4 13" xfId="607"/>
    <cellStyle name="Heading 4 14" xfId="1531"/>
    <cellStyle name="Heading 4 2" xfId="608"/>
    <cellStyle name="Heading 4 3" xfId="609"/>
    <cellStyle name="Heading 4 4" xfId="610"/>
    <cellStyle name="Heading 4 5" xfId="611"/>
    <cellStyle name="Heading 4 6" xfId="612"/>
    <cellStyle name="Heading 4 7" xfId="613"/>
    <cellStyle name="Heading 4 8" xfId="614"/>
    <cellStyle name="Heading 4 9" xfId="615"/>
    <cellStyle name="Hidden" xfId="1816"/>
    <cellStyle name="Hyperlink" xfId="1273"/>
    <cellStyle name="Iau?iue_Cia-l ccaldcec" xfId="1274"/>
    <cellStyle name="Îáű÷íűé_Ńĺáĺńňîčěîńňü" xfId="1275"/>
    <cellStyle name="Input" xfId="616"/>
    <cellStyle name="Input 10" xfId="617"/>
    <cellStyle name="Input 11" xfId="618"/>
    <cellStyle name="Input 12" xfId="619"/>
    <cellStyle name="Input 13" xfId="620"/>
    <cellStyle name="Input 14" xfId="1532"/>
    <cellStyle name="Input 2" xfId="621"/>
    <cellStyle name="Input 3" xfId="622"/>
    <cellStyle name="Input 4" xfId="623"/>
    <cellStyle name="Input 5" xfId="624"/>
    <cellStyle name="Input 6" xfId="625"/>
    <cellStyle name="Input 7" xfId="626"/>
    <cellStyle name="Input 8" xfId="627"/>
    <cellStyle name="Input 9" xfId="628"/>
    <cellStyle name="Input_Cell" xfId="1817"/>
    <cellStyle name="Just_Table" xfId="1818"/>
    <cellStyle name="LeftTitle" xfId="1819"/>
    <cellStyle name="Linked Cell" xfId="629"/>
    <cellStyle name="Linked Cell 10" xfId="630"/>
    <cellStyle name="Linked Cell 11" xfId="631"/>
    <cellStyle name="Linked Cell 12" xfId="632"/>
    <cellStyle name="Linked Cell 13" xfId="633"/>
    <cellStyle name="Linked Cell 14" xfId="1533"/>
    <cellStyle name="Linked Cell 2" xfId="634"/>
    <cellStyle name="Linked Cell 3" xfId="635"/>
    <cellStyle name="Linked Cell 4" xfId="636"/>
    <cellStyle name="Linked Cell 5" xfId="637"/>
    <cellStyle name="Linked Cell 6" xfId="638"/>
    <cellStyle name="Linked Cell 7" xfId="639"/>
    <cellStyle name="Linked Cell 8" xfId="640"/>
    <cellStyle name="Linked Cell 9" xfId="641"/>
    <cellStyle name="Linked Cell_Xl0000026" xfId="642"/>
    <cellStyle name="Neutral" xfId="643"/>
    <cellStyle name="Neutral 10" xfId="644"/>
    <cellStyle name="Neutral 11" xfId="645"/>
    <cellStyle name="Neutral 12" xfId="646"/>
    <cellStyle name="Neutral 13" xfId="647"/>
    <cellStyle name="Neutral 14" xfId="1589"/>
    <cellStyle name="Neutral 2" xfId="648"/>
    <cellStyle name="Neutral 3" xfId="649"/>
    <cellStyle name="Neutral 4" xfId="650"/>
    <cellStyle name="Neutral 5" xfId="651"/>
    <cellStyle name="Neutral 6" xfId="652"/>
    <cellStyle name="Neutral 7" xfId="653"/>
    <cellStyle name="Neutral 8" xfId="654"/>
    <cellStyle name="Neutral 9" xfId="655"/>
    <cellStyle name="No_Input" xfId="1820"/>
    <cellStyle name="Norma11l" xfId="656"/>
    <cellStyle name="Normal 10" xfId="657"/>
    <cellStyle name="Normal 11" xfId="658"/>
    <cellStyle name="Normal 12" xfId="659"/>
    <cellStyle name="Normal 13" xfId="660"/>
    <cellStyle name="Normal 2" xfId="661"/>
    <cellStyle name="Normal 3" xfId="662"/>
    <cellStyle name="Normal 4" xfId="663"/>
    <cellStyle name="Normal 5" xfId="664"/>
    <cellStyle name="Normal 6" xfId="665"/>
    <cellStyle name="Normal 7" xfId="666"/>
    <cellStyle name="Normal 8" xfId="667"/>
    <cellStyle name="Normal 9" xfId="668"/>
    <cellStyle name="Normal_ASUS" xfId="669"/>
    <cellStyle name="Normal1" xfId="670"/>
    <cellStyle name="Note" xfId="671"/>
    <cellStyle name="Note 10" xfId="672"/>
    <cellStyle name="Note 11" xfId="673"/>
    <cellStyle name="Note 12" xfId="674"/>
    <cellStyle name="Note 13" xfId="675"/>
    <cellStyle name="Note 14" xfId="1590"/>
    <cellStyle name="Note 2" xfId="676"/>
    <cellStyle name="Note 3" xfId="677"/>
    <cellStyle name="Note 4" xfId="678"/>
    <cellStyle name="Note 5" xfId="679"/>
    <cellStyle name="Note 6" xfId="680"/>
    <cellStyle name="Note 7" xfId="681"/>
    <cellStyle name="Note 8" xfId="682"/>
    <cellStyle name="Note 9" xfId="683"/>
    <cellStyle name="Note_Xl0000026" xfId="684"/>
    <cellStyle name="Nun??c [0]_Cia-l ccaldcec" xfId="1276"/>
    <cellStyle name="Nun??c_Cia-l ccaldcec" xfId="1277"/>
    <cellStyle name="Ňűń˙÷č [0]_Ńĺáĺńňîčěîńňü" xfId="1278"/>
    <cellStyle name="Ňűń˙÷č_Ńĺáĺńňîčěîńňü" xfId="1279"/>
    <cellStyle name="Output" xfId="685"/>
    <cellStyle name="Output 10" xfId="686"/>
    <cellStyle name="Output 11" xfId="687"/>
    <cellStyle name="Output 12" xfId="688"/>
    <cellStyle name="Output 13" xfId="689"/>
    <cellStyle name="Output 14" xfId="1591"/>
    <cellStyle name="Output 2" xfId="690"/>
    <cellStyle name="Output 3" xfId="691"/>
    <cellStyle name="Output 4" xfId="692"/>
    <cellStyle name="Output 5" xfId="693"/>
    <cellStyle name="Output 6" xfId="694"/>
    <cellStyle name="Output 7" xfId="695"/>
    <cellStyle name="Output 8" xfId="696"/>
    <cellStyle name="Output 9" xfId="697"/>
    <cellStyle name="Output_Xl0000026" xfId="698"/>
    <cellStyle name="PageHeading" xfId="1821"/>
    <cellStyle name="PillarText" xfId="1280"/>
    <cellStyle name="Price_Body" xfId="699"/>
    <cellStyle name="QTitle" xfId="1822"/>
    <cellStyle name="range" xfId="1823"/>
    <cellStyle name="S0" xfId="22"/>
    <cellStyle name="S3_Лист4 (2)" xfId="23"/>
    <cellStyle name="SAPBEXaggData" xfId="24"/>
    <cellStyle name="SAPBEXaggData 2" xfId="1436"/>
    <cellStyle name="SAPBEXaggDataEmph" xfId="25"/>
    <cellStyle name="SAPBEXaggDataEmph 2" xfId="1526"/>
    <cellStyle name="SAPBEXaggItem" xfId="26"/>
    <cellStyle name="SAPBEXaggItem 2" xfId="1525"/>
    <cellStyle name="SAPBEXaggItemX" xfId="27"/>
    <cellStyle name="SAPBEXaggItemX 2" xfId="1524"/>
    <cellStyle name="SAPBEXchaText" xfId="28"/>
    <cellStyle name="SAPBEXchaText 2" xfId="1523"/>
    <cellStyle name="SAPBEXexcBad7" xfId="29"/>
    <cellStyle name="SAPBEXexcBad7 2" xfId="1522"/>
    <cellStyle name="SAPBEXexcBad8" xfId="30"/>
    <cellStyle name="SAPBEXexcBad8 2" xfId="1521"/>
    <cellStyle name="SAPBEXexcBad9" xfId="31"/>
    <cellStyle name="SAPBEXexcBad9 2" xfId="1520"/>
    <cellStyle name="SAPBEXexcCritical4" xfId="32"/>
    <cellStyle name="SAPBEXexcCritical4 2" xfId="1519"/>
    <cellStyle name="SAPBEXexcCritical5" xfId="33"/>
    <cellStyle name="SAPBEXexcCritical5 2" xfId="1518"/>
    <cellStyle name="SAPBEXexcCritical6" xfId="34"/>
    <cellStyle name="SAPBEXexcCritical6 2" xfId="1554"/>
    <cellStyle name="SAPBEXexcGood1" xfId="35"/>
    <cellStyle name="SAPBEXexcGood1 2" xfId="1441"/>
    <cellStyle name="SAPBEXexcGood2" xfId="36"/>
    <cellStyle name="SAPBEXexcGood2 2" xfId="1493"/>
    <cellStyle name="SAPBEXexcGood3" xfId="37"/>
    <cellStyle name="SAPBEXexcGood3 2" xfId="1440"/>
    <cellStyle name="SAPBEXfilterDrill" xfId="38"/>
    <cellStyle name="SAPBEXfilterDrill 2" xfId="1517"/>
    <cellStyle name="SAPBEXfilterItem" xfId="39"/>
    <cellStyle name="SAPBEXfilterItem 2" xfId="1516"/>
    <cellStyle name="SAPBEXfilterText" xfId="40"/>
    <cellStyle name="SAPBEXfilterText 2" xfId="1560"/>
    <cellStyle name="SAPBEXformats" xfId="41"/>
    <cellStyle name="SAPBEXformats 2" xfId="1515"/>
    <cellStyle name="SAPBEXheaderItem" xfId="42"/>
    <cellStyle name="SAPBEXheaderItem 2" xfId="1514"/>
    <cellStyle name="SAPBEXheaderText" xfId="43"/>
    <cellStyle name="SAPBEXheaderText 2" xfId="1513"/>
    <cellStyle name="SAPBEXHLevel0" xfId="44"/>
    <cellStyle name="SAPBEXHLevel0 2" xfId="1512"/>
    <cellStyle name="SAPBEXHLevel0X" xfId="45"/>
    <cellStyle name="SAPBEXHLevel0X 2" xfId="1552"/>
    <cellStyle name="SAPBEXHLevel1" xfId="46"/>
    <cellStyle name="SAPBEXHLevel1 2" xfId="1511"/>
    <cellStyle name="SAPBEXHLevel1X" xfId="47"/>
    <cellStyle name="SAPBEXHLevel1X 2" xfId="1510"/>
    <cellStyle name="SAPBEXHLevel2" xfId="48"/>
    <cellStyle name="SAPBEXHLevel2 2" xfId="1509"/>
    <cellStyle name="SAPBEXHLevel2X" xfId="49"/>
    <cellStyle name="SAPBEXHLevel2X 2" xfId="1508"/>
    <cellStyle name="SAPBEXHLevel3" xfId="50"/>
    <cellStyle name="SAPBEXHLevel3 2" xfId="1539"/>
    <cellStyle name="SAPBEXHLevel3 3" xfId="1616"/>
    <cellStyle name="SAPBEXHLevel3X" xfId="51"/>
    <cellStyle name="SAPBEXHLevel3X 2" xfId="1447"/>
    <cellStyle name="SAPBEXinputData" xfId="52"/>
    <cellStyle name="SAPBEXinputData 2" xfId="1446"/>
    <cellStyle name="SAPBEXItemHeader" xfId="1541"/>
    <cellStyle name="SAPBEXresData" xfId="53"/>
    <cellStyle name="SAPBEXresData 2" xfId="1540"/>
    <cellStyle name="SAPBEXresDataEmph" xfId="54"/>
    <cellStyle name="SAPBEXresDataEmph 2" xfId="1507"/>
    <cellStyle name="SAPBEXresItem" xfId="55"/>
    <cellStyle name="SAPBEXresItem 2" xfId="1506"/>
    <cellStyle name="SAPBEXresItemX" xfId="56"/>
    <cellStyle name="SAPBEXresItemX 2" xfId="1566"/>
    <cellStyle name="SAPBEXstdData" xfId="57"/>
    <cellStyle name="SAPBEXstdData 2" xfId="1477"/>
    <cellStyle name="SAPBEXstdData 3" xfId="1617"/>
    <cellStyle name="SAPBEXstdDataEmph" xfId="58"/>
    <cellStyle name="SAPBEXstdDataEmph 2" xfId="1609"/>
    <cellStyle name="SAPBEXstdDataEmph 3" xfId="1618"/>
    <cellStyle name="SAPBEXstdItem" xfId="59"/>
    <cellStyle name="SAPBEXstdItem 2" xfId="1610"/>
    <cellStyle name="SAPBEXstdItem 3" xfId="1619"/>
    <cellStyle name="SAPBEXstdItemX" xfId="60"/>
    <cellStyle name="SAPBEXstdItemX 2" xfId="1505"/>
    <cellStyle name="SAPBEXtitle" xfId="61"/>
    <cellStyle name="SAPBEXtitle 2" xfId="1504"/>
    <cellStyle name="SAPBEXunassignedItem" xfId="1503"/>
    <cellStyle name="SAPBEXundefined" xfId="62"/>
    <cellStyle name="SAPBEXundefined 2" xfId="1551"/>
    <cellStyle name="SEM-BPS-data" xfId="700"/>
    <cellStyle name="SEM-BPS-head" xfId="701"/>
    <cellStyle name="SEM-BPS-headdata" xfId="702"/>
    <cellStyle name="SEM-BPS-headkey" xfId="703"/>
    <cellStyle name="SEM-BPS-input-on" xfId="704"/>
    <cellStyle name="SEM-BPS-key" xfId="705"/>
    <cellStyle name="SEM-BPS-sub1" xfId="706"/>
    <cellStyle name="SEM-BPS-sub2" xfId="707"/>
    <cellStyle name="SEM-BPS-total" xfId="708"/>
    <cellStyle name="Sheet Title" xfId="63"/>
    <cellStyle name="Show_Sell" xfId="1824"/>
    <cellStyle name="Standard_Anpassen der Amortisation" xfId="1825"/>
    <cellStyle name="Table" xfId="1826"/>
    <cellStyle name="Title" xfId="709"/>
    <cellStyle name="Title 10" xfId="710"/>
    <cellStyle name="Title 11" xfId="711"/>
    <cellStyle name="Title 12" xfId="712"/>
    <cellStyle name="Title 13" xfId="713"/>
    <cellStyle name="Title 14" xfId="1478"/>
    <cellStyle name="Title 2" xfId="714"/>
    <cellStyle name="Title 3" xfId="715"/>
    <cellStyle name="Title 4" xfId="716"/>
    <cellStyle name="Title 5" xfId="717"/>
    <cellStyle name="Title 6" xfId="718"/>
    <cellStyle name="Title 7" xfId="719"/>
    <cellStyle name="Title 8" xfId="720"/>
    <cellStyle name="Title 9" xfId="721"/>
    <cellStyle name="Title_1" xfId="1827"/>
    <cellStyle name="Total" xfId="722"/>
    <cellStyle name="Total 10" xfId="723"/>
    <cellStyle name="Total 11" xfId="724"/>
    <cellStyle name="Total 12" xfId="725"/>
    <cellStyle name="Total 13" xfId="726"/>
    <cellStyle name="Total 14" xfId="1479"/>
    <cellStyle name="Total 2" xfId="727"/>
    <cellStyle name="Total 3" xfId="728"/>
    <cellStyle name="Total 4" xfId="729"/>
    <cellStyle name="Total 5" xfId="730"/>
    <cellStyle name="Total 6" xfId="731"/>
    <cellStyle name="Total 7" xfId="732"/>
    <cellStyle name="Total 8" xfId="733"/>
    <cellStyle name="Total 9" xfId="734"/>
    <cellStyle name="Total_Xl0000026" xfId="735"/>
    <cellStyle name="Undefiniert" xfId="1281"/>
    <cellStyle name="Validation" xfId="1828"/>
    <cellStyle name="Warning Text" xfId="736"/>
    <cellStyle name="Warning Text 10" xfId="737"/>
    <cellStyle name="Warning Text 11" xfId="738"/>
    <cellStyle name="Warning Text 12" xfId="739"/>
    <cellStyle name="Warning Text 13" xfId="740"/>
    <cellStyle name="Warning Text 14" xfId="1480"/>
    <cellStyle name="Warning Text 2" xfId="741"/>
    <cellStyle name="Warning Text 3" xfId="742"/>
    <cellStyle name="Warning Text 4" xfId="743"/>
    <cellStyle name="Warning Text 5" xfId="744"/>
    <cellStyle name="Warning Text 6" xfId="745"/>
    <cellStyle name="Warning Text 7" xfId="746"/>
    <cellStyle name="Warning Text 8" xfId="747"/>
    <cellStyle name="Warning Text 9" xfId="748"/>
    <cellStyle name="white" xfId="1829"/>
    <cellStyle name="Wдhrung [0]_Compiling Utility Macros" xfId="1830"/>
    <cellStyle name="Wдhrung_Compiling Utility Macros" xfId="1831"/>
    <cellStyle name="YelNumbersCurr" xfId="1832"/>
    <cellStyle name="Акт" xfId="1282"/>
    <cellStyle name="АктМТСН" xfId="1283"/>
    <cellStyle name="АктМТСН 2" xfId="1284"/>
    <cellStyle name="Акцент1 2" xfId="749"/>
    <cellStyle name="Акцент1 2 2" xfId="1481"/>
    <cellStyle name="Акцент2 2" xfId="750"/>
    <cellStyle name="Акцент2 2 2" xfId="1482"/>
    <cellStyle name="Акцент3 2" xfId="751"/>
    <cellStyle name="Акцент3 2 2" xfId="1483"/>
    <cellStyle name="Акцент4 2" xfId="752"/>
    <cellStyle name="Акцент4 2 2" xfId="1484"/>
    <cellStyle name="Акцент5 2" xfId="753"/>
    <cellStyle name="Акцент5 2 2" xfId="1485"/>
    <cellStyle name="Акцент6 2" xfId="754"/>
    <cellStyle name="Акцент6 2 2" xfId="1486"/>
    <cellStyle name="Беззащитный" xfId="755"/>
    <cellStyle name="Ввод  2" xfId="756"/>
    <cellStyle name="Ввод  2 2" xfId="1559"/>
    <cellStyle name="Ввод  3" xfId="1433"/>
    <cellStyle name="ВедРесурсов" xfId="1285"/>
    <cellStyle name="ВедРесурсовАкт" xfId="1286"/>
    <cellStyle name="Вывод 2" xfId="757"/>
    <cellStyle name="Вывод 2 2" xfId="1487"/>
    <cellStyle name="Вычисление 2" xfId="758"/>
    <cellStyle name="Вычисление 2 2" xfId="1488"/>
    <cellStyle name="Заголовок" xfId="759"/>
    <cellStyle name="Заголовок 1 2" xfId="760"/>
    <cellStyle name="Заголовок 2 2" xfId="761"/>
    <cellStyle name="Заголовок 3 2" xfId="762"/>
    <cellStyle name="Заголовок 4 2" xfId="763"/>
    <cellStyle name="Заголовок таблицы" xfId="764"/>
    <cellStyle name="ЗаголовокСтолбца" xfId="64"/>
    <cellStyle name="Защитный" xfId="765"/>
    <cellStyle name="Значение" xfId="65"/>
    <cellStyle name="зфпуруфвштп" xfId="1833"/>
    <cellStyle name="йешеду" xfId="1834"/>
    <cellStyle name="Итог 2" xfId="766"/>
    <cellStyle name="Итоги" xfId="1287"/>
    <cellStyle name="ИтогоАктБазЦ" xfId="1288"/>
    <cellStyle name="ИтогоАктТекЦ" xfId="1289"/>
    <cellStyle name="ИтогоБазЦ" xfId="1290"/>
    <cellStyle name="ИтогоТекЦ" xfId="1291"/>
    <cellStyle name="Контрольная ячейка 2" xfId="767"/>
    <cellStyle name="Контрольная ячейка 2 2" xfId="1489"/>
    <cellStyle name="ЛокСмета" xfId="1292"/>
    <cellStyle name="ЛокСмМТСН" xfId="1293"/>
    <cellStyle name="ЛокСмМТСН 2" xfId="1294"/>
    <cellStyle name="Мой заголовок" xfId="1296"/>
    <cellStyle name="Мой заголовок листа" xfId="1297"/>
    <cellStyle name="Мои наименования показателей" xfId="1295"/>
    <cellStyle name="Название 2" xfId="768"/>
    <cellStyle name="Нейтральный 2" xfId="769"/>
    <cellStyle name="Нейтральный 2 2" xfId="1490"/>
    <cellStyle name="Обычный" xfId="0" builtinId="0"/>
    <cellStyle name="Обычный 10" xfId="111"/>
    <cellStyle name="Обычный 10 2" xfId="112"/>
    <cellStyle name="Обычный 10 2 2" xfId="1578"/>
    <cellStyle name="Обычный 10 2 3" xfId="1298"/>
    <cellStyle name="Обычный 10 3" xfId="1299"/>
    <cellStyle name="Обычный 10 4" xfId="1300"/>
    <cellStyle name="Обычный 11" xfId="113"/>
    <cellStyle name="Обычный 11 2" xfId="1301"/>
    <cellStyle name="Обычный 11 3" xfId="1302"/>
    <cellStyle name="Обычный 11 4" xfId="1303"/>
    <cellStyle name="Обычный 11 5" xfId="1304"/>
    <cellStyle name="Обычный 12" xfId="114"/>
    <cellStyle name="Обычный 12 2" xfId="1305"/>
    <cellStyle name="Обычный 12 3" xfId="1306"/>
    <cellStyle name="Обычный 12 4" xfId="1307"/>
    <cellStyle name="Обычный 12 5" xfId="1308"/>
    <cellStyle name="Обычный 13" xfId="115"/>
    <cellStyle name="Обычный 13 2" xfId="1309"/>
    <cellStyle name="Обычный 13 3" xfId="1310"/>
    <cellStyle name="Обычный 13 4" xfId="1311"/>
    <cellStyle name="Обычный 13 5" xfId="1312"/>
    <cellStyle name="Обычный 14" xfId="1313"/>
    <cellStyle name="Обычный 14 2" xfId="1314"/>
    <cellStyle name="Обычный 14 2 2" xfId="1417"/>
    <cellStyle name="Обычный 14 3" xfId="1315"/>
    <cellStyle name="Обычный 14 4" xfId="1316"/>
    <cellStyle name="Обычный 14 5" xfId="1410"/>
    <cellStyle name="Обычный 15" xfId="116"/>
    <cellStyle name="Обычный 15 2" xfId="1317"/>
    <cellStyle name="Обычный 15 3" xfId="1318"/>
    <cellStyle name="Обычный 15 4" xfId="1319"/>
    <cellStyle name="Обычный 15 5" xfId="1320"/>
    <cellStyle name="Обычный 16" xfId="1321"/>
    <cellStyle name="Обычный 16 2" xfId="1322"/>
    <cellStyle name="Обычный 16 2 2" xfId="1418"/>
    <cellStyle name="Обычный 16 3" xfId="1323"/>
    <cellStyle name="Обычный 16 4" xfId="1324"/>
    <cellStyle name="Обычный 16 5" xfId="1412"/>
    <cellStyle name="Обычный 17" xfId="1325"/>
    <cellStyle name="Обычный 17 2" xfId="1326"/>
    <cellStyle name="Обычный 17 3" xfId="1327"/>
    <cellStyle name="Обычный 17 4" xfId="1328"/>
    <cellStyle name="Обычный 17 5" xfId="1602"/>
    <cellStyle name="Обычный 18" xfId="1329"/>
    <cellStyle name="Обычный 18 2" xfId="1330"/>
    <cellStyle name="Обычный 18 3" xfId="1331"/>
    <cellStyle name="Обычный 18 4" xfId="1332"/>
    <cellStyle name="Обычный 18 5" xfId="1603"/>
    <cellStyle name="Обычный 19" xfId="1333"/>
    <cellStyle name="Обычный 19 2" xfId="1334"/>
    <cellStyle name="Обычный 19 3" xfId="1335"/>
    <cellStyle name="Обычный 19 4" xfId="1336"/>
    <cellStyle name="Обычный 2" xfId="66"/>
    <cellStyle name="Обычный 2 10" xfId="770"/>
    <cellStyle name="Обычный 2 11" xfId="771"/>
    <cellStyle name="Обычный 2 12" xfId="772"/>
    <cellStyle name="Обычный 2 13" xfId="773"/>
    <cellStyle name="Обычный 2 14" xfId="774"/>
    <cellStyle name="Обычный 2 15" xfId="775"/>
    <cellStyle name="Обычный 2 16" xfId="776"/>
    <cellStyle name="Обычный 2 17" xfId="777"/>
    <cellStyle name="Обычный 2 18" xfId="778"/>
    <cellStyle name="Обычный 2 19" xfId="779"/>
    <cellStyle name="Обычный 2 2" xfId="780"/>
    <cellStyle name="Обычный 2 2 2" xfId="781"/>
    <cellStyle name="Обычный 2 2 2 2" xfId="782"/>
    <cellStyle name="Обычный 2 2 3" xfId="783"/>
    <cellStyle name="Обычный 2 2 3 2" xfId="1499"/>
    <cellStyle name="Обычный 2 2 4" xfId="784"/>
    <cellStyle name="Обычный 2 2 4 2" xfId="1604"/>
    <cellStyle name="Обычный 2 2 5" xfId="785"/>
    <cellStyle name="Обычный 2 2 6" xfId="786"/>
    <cellStyle name="Обычный 2 2 7" xfId="787"/>
    <cellStyle name="Обычный 2 2 8" xfId="788"/>
    <cellStyle name="Обычный 2 2 9" xfId="1491"/>
    <cellStyle name="Обычный 2 20" xfId="789"/>
    <cellStyle name="Обычный 2 21" xfId="790"/>
    <cellStyle name="Обычный 2 22" xfId="791"/>
    <cellStyle name="Обычный 2 23" xfId="792"/>
    <cellStyle name="Обычный 2 24" xfId="793"/>
    <cellStyle name="Обычный 2 25" xfId="794"/>
    <cellStyle name="Обычный 2 26" xfId="795"/>
    <cellStyle name="Обычный 2 27" xfId="796"/>
    <cellStyle name="Обычный 2 28" xfId="797"/>
    <cellStyle name="Обычный 2 29" xfId="798"/>
    <cellStyle name="Обычный 2 3" xfId="799"/>
    <cellStyle name="Обычный 2 3 2" xfId="1498"/>
    <cellStyle name="Обычный 2 30" xfId="800"/>
    <cellStyle name="Обычный 2 31" xfId="801"/>
    <cellStyle name="Обычный 2 32" xfId="802"/>
    <cellStyle name="Обычный 2 33" xfId="803"/>
    <cellStyle name="Обычный 2 34" xfId="804"/>
    <cellStyle name="Обычный 2 35" xfId="805"/>
    <cellStyle name="Обычный 2 36" xfId="806"/>
    <cellStyle name="Обычный 2 37" xfId="807"/>
    <cellStyle name="Обычный 2 38" xfId="808"/>
    <cellStyle name="Обычный 2 39" xfId="809"/>
    <cellStyle name="Обычный 2 4" xfId="810"/>
    <cellStyle name="Обычный 2 40" xfId="811"/>
    <cellStyle name="Обычный 2 41" xfId="812"/>
    <cellStyle name="Обычный 2 42" xfId="813"/>
    <cellStyle name="Обычный 2 43" xfId="814"/>
    <cellStyle name="Обычный 2 44" xfId="815"/>
    <cellStyle name="Обычный 2 45" xfId="816"/>
    <cellStyle name="Обычный 2 46" xfId="817"/>
    <cellStyle name="Обычный 2 47" xfId="818"/>
    <cellStyle name="Обычный 2 48" xfId="819"/>
    <cellStyle name="Обычный 2 49" xfId="820"/>
    <cellStyle name="Обычный 2 5" xfId="821"/>
    <cellStyle name="Обычный 2 50" xfId="822"/>
    <cellStyle name="Обычный 2 51" xfId="823"/>
    <cellStyle name="Обычный 2 52" xfId="824"/>
    <cellStyle name="Обычный 2 53" xfId="825"/>
    <cellStyle name="Обычный 2 54" xfId="826"/>
    <cellStyle name="Обычный 2 55" xfId="827"/>
    <cellStyle name="Обычный 2 56" xfId="828"/>
    <cellStyle name="Обычный 2 57" xfId="829"/>
    <cellStyle name="Обычный 2 58" xfId="830"/>
    <cellStyle name="Обычный 2 59" xfId="831"/>
    <cellStyle name="Обычный 2 6" xfId="832"/>
    <cellStyle name="Обычный 2 7" xfId="833"/>
    <cellStyle name="Обычный 2 8" xfId="834"/>
    <cellStyle name="Обычный 2 9" xfId="835"/>
    <cellStyle name="Обычный 2_Копия Копия Форматы представления ИПР субъектами электроэнергетики (по письму Минэнерго) 15 09 10" xfId="1337"/>
    <cellStyle name="Обычный 20" xfId="1338"/>
    <cellStyle name="Обычный 20 2" xfId="1339"/>
    <cellStyle name="Обычный 20 3" xfId="1340"/>
    <cellStyle name="Обычный 20 4" xfId="1341"/>
    <cellStyle name="Обычный 21" xfId="1342"/>
    <cellStyle name="Обычный 21 2" xfId="1343"/>
    <cellStyle name="Обычный 21 3" xfId="1344"/>
    <cellStyle name="Обычный 21 4" xfId="1345"/>
    <cellStyle name="Обычный 22" xfId="1346"/>
    <cellStyle name="Обычный 22 2" xfId="1347"/>
    <cellStyle name="Обычный 22 3" xfId="1348"/>
    <cellStyle name="Обычный 22 4" xfId="1349"/>
    <cellStyle name="Обычный 23" xfId="1350"/>
    <cellStyle name="Обычный 24" xfId="1351"/>
    <cellStyle name="Обычный 24 2" xfId="1352"/>
    <cellStyle name="Обычный 24 3" xfId="1353"/>
    <cellStyle name="Обычный 24 3 2" xfId="1354"/>
    <cellStyle name="Обычный 24 4" xfId="1355"/>
    <cellStyle name="Обычный 25" xfId="1356"/>
    <cellStyle name="Обычный 26" xfId="1534"/>
    <cellStyle name="Обычный 27" xfId="1357"/>
    <cellStyle name="Обычный 28" xfId="1473"/>
    <cellStyle name="Обычный 29" xfId="1438"/>
    <cellStyle name="Обычный 3" xfId="67"/>
    <cellStyle name="Обычный 3 10" xfId="836"/>
    <cellStyle name="Обычный 3 11" xfId="837"/>
    <cellStyle name="Обычный 3 12" xfId="838"/>
    <cellStyle name="Обычный 3 13" xfId="839"/>
    <cellStyle name="Обычный 3 14" xfId="840"/>
    <cellStyle name="Обычный 3 15" xfId="841"/>
    <cellStyle name="Обычный 3 16" xfId="842"/>
    <cellStyle name="Обычный 3 17" xfId="843"/>
    <cellStyle name="Обычный 3 18" xfId="844"/>
    <cellStyle name="Обычный 3 19" xfId="845"/>
    <cellStyle name="Обычный 3 2" xfId="117"/>
    <cellStyle name="Обычный 3 2 2" xfId="1358"/>
    <cellStyle name="Обычный 3 2 2 2" xfId="1359"/>
    <cellStyle name="Обычный 3 2 2 3" xfId="1360"/>
    <cellStyle name="Обычный 3 2 2 3 2" xfId="1361"/>
    <cellStyle name="Обычный 3 2 2 4" xfId="1362"/>
    <cellStyle name="Обычный 3 2 3" xfId="1363"/>
    <cellStyle name="Обычный 3 2 4" xfId="1364"/>
    <cellStyle name="Обычный 3 2 5" xfId="1365"/>
    <cellStyle name="Обычный 3 20" xfId="846"/>
    <cellStyle name="Обычный 3 21" xfId="847"/>
    <cellStyle name="Обычный 3 22" xfId="848"/>
    <cellStyle name="Обычный 3 23" xfId="849"/>
    <cellStyle name="Обычный 3 24" xfId="850"/>
    <cellStyle name="Обычный 3 25" xfId="851"/>
    <cellStyle name="Обычный 3 26" xfId="852"/>
    <cellStyle name="Обычный 3 27" xfId="853"/>
    <cellStyle name="Обычный 3 28" xfId="854"/>
    <cellStyle name="Обычный 3 29" xfId="855"/>
    <cellStyle name="Обычный 3 3" xfId="856"/>
    <cellStyle name="Обычный 3 3 2" xfId="1794"/>
    <cellStyle name="Обычный 3 30" xfId="857"/>
    <cellStyle name="Обычный 3 31" xfId="858"/>
    <cellStyle name="Обычный 3 32" xfId="859"/>
    <cellStyle name="Обычный 3 33" xfId="860"/>
    <cellStyle name="Обычный 3 34" xfId="861"/>
    <cellStyle name="Обычный 3 35" xfId="862"/>
    <cellStyle name="Обычный 3 36" xfId="863"/>
    <cellStyle name="Обычный 3 37" xfId="864"/>
    <cellStyle name="Обычный 3 38" xfId="865"/>
    <cellStyle name="Обычный 3 39" xfId="866"/>
    <cellStyle name="Обычный 3 4" xfId="867"/>
    <cellStyle name="Обычный 3 4 2" xfId="1366"/>
    <cellStyle name="Обычный 3 4 2 2" xfId="1367"/>
    <cellStyle name="Обычный 3 4 2 2 2" xfId="1368"/>
    <cellStyle name="Обычный 3 4 2 3" xfId="1369"/>
    <cellStyle name="Обычный 3 40" xfId="868"/>
    <cellStyle name="Обычный 3 41" xfId="869"/>
    <cellStyle name="Обычный 3 42" xfId="870"/>
    <cellStyle name="Обычный 3 43" xfId="871"/>
    <cellStyle name="Обычный 3 44" xfId="872"/>
    <cellStyle name="Обычный 3 45" xfId="873"/>
    <cellStyle name="Обычный 3 46" xfId="874"/>
    <cellStyle name="Обычный 3 47" xfId="875"/>
    <cellStyle name="Обычный 3 48" xfId="876"/>
    <cellStyle name="Обычный 3 49" xfId="877"/>
    <cellStyle name="Обычный 3 5" xfId="878"/>
    <cellStyle name="Обычный 3 5 2" xfId="1370"/>
    <cellStyle name="Обычный 3 5 2 2" xfId="1371"/>
    <cellStyle name="Обычный 3 5 3" xfId="1372"/>
    <cellStyle name="Обычный 3 50" xfId="879"/>
    <cellStyle name="Обычный 3 51" xfId="880"/>
    <cellStyle name="Обычный 3 52" xfId="881"/>
    <cellStyle name="Обычный 3 53" xfId="882"/>
    <cellStyle name="Обычный 3 54" xfId="883"/>
    <cellStyle name="Обычный 3 55" xfId="884"/>
    <cellStyle name="Обычный 3 56" xfId="885"/>
    <cellStyle name="Обычный 3 57" xfId="886"/>
    <cellStyle name="Обычный 3 58" xfId="887"/>
    <cellStyle name="Обычный 3 59" xfId="888"/>
    <cellStyle name="Обычный 3 6" xfId="889"/>
    <cellStyle name="Обычный 3 6 2" xfId="1373"/>
    <cellStyle name="Обычный 3 60" xfId="1567"/>
    <cellStyle name="Обычный 3 7" xfId="890"/>
    <cellStyle name="Обычный 3 8" xfId="891"/>
    <cellStyle name="Обычный 3 9" xfId="892"/>
    <cellStyle name="Обычный 3_Балансы по потребителям за 2010г" xfId="893"/>
    <cellStyle name="Обычный 30" xfId="1432"/>
    <cellStyle name="Обычный 31" xfId="1439"/>
    <cellStyle name="Обычный 32" xfId="1544"/>
    <cellStyle name="Обычный 33" xfId="1653"/>
    <cellStyle name="Обычный 34" xfId="1645"/>
    <cellStyle name="Обычный 35" xfId="1688"/>
    <cellStyle name="Обычный 36" xfId="1648"/>
    <cellStyle name="Обычный 37" xfId="1690"/>
    <cellStyle name="Обычный 38" xfId="1687"/>
    <cellStyle name="Обычный 39" xfId="1678"/>
    <cellStyle name="Обычный 4" xfId="68"/>
    <cellStyle name="Обычный 4 10" xfId="894"/>
    <cellStyle name="Обычный 4 11" xfId="895"/>
    <cellStyle name="Обычный 4 12" xfId="896"/>
    <cellStyle name="Обычный 4 13" xfId="897"/>
    <cellStyle name="Обычный 4 14" xfId="898"/>
    <cellStyle name="Обычный 4 15" xfId="899"/>
    <cellStyle name="Обычный 4 16" xfId="900"/>
    <cellStyle name="Обычный 4 17" xfId="901"/>
    <cellStyle name="Обычный 4 18" xfId="902"/>
    <cellStyle name="Обычный 4 19" xfId="903"/>
    <cellStyle name="Обычный 4 2" xfId="69"/>
    <cellStyle name="Обычный 4 2 2" xfId="1374"/>
    <cellStyle name="Обычный 4 2 3" xfId="1788"/>
    <cellStyle name="Обычный 4 2_Программа по годам РСК" xfId="1375"/>
    <cellStyle name="Обычный 4 20" xfId="904"/>
    <cellStyle name="Обычный 4 21" xfId="905"/>
    <cellStyle name="Обычный 4 22" xfId="906"/>
    <cellStyle name="Обычный 4 23" xfId="907"/>
    <cellStyle name="Обычный 4 24" xfId="908"/>
    <cellStyle name="Обычный 4 25" xfId="909"/>
    <cellStyle name="Обычный 4 26" xfId="910"/>
    <cellStyle name="Обычный 4 27" xfId="911"/>
    <cellStyle name="Обычный 4 28" xfId="912"/>
    <cellStyle name="Обычный 4 29" xfId="913"/>
    <cellStyle name="Обычный 4 3" xfId="914"/>
    <cellStyle name="Обычный 4 30" xfId="915"/>
    <cellStyle name="Обычный 4 31" xfId="916"/>
    <cellStyle name="Обычный 4 32" xfId="917"/>
    <cellStyle name="Обычный 4 33" xfId="918"/>
    <cellStyle name="Обычный 4 34" xfId="919"/>
    <cellStyle name="Обычный 4 35" xfId="920"/>
    <cellStyle name="Обычный 4 36" xfId="921"/>
    <cellStyle name="Обычный 4 37" xfId="922"/>
    <cellStyle name="Обычный 4 38" xfId="923"/>
    <cellStyle name="Обычный 4 39" xfId="924"/>
    <cellStyle name="Обычный 4 4" xfId="925"/>
    <cellStyle name="Обычный 4 40" xfId="926"/>
    <cellStyle name="Обычный 4 41" xfId="927"/>
    <cellStyle name="Обычный 4 42" xfId="928"/>
    <cellStyle name="Обычный 4 43" xfId="929"/>
    <cellStyle name="Обычный 4 44" xfId="930"/>
    <cellStyle name="Обычный 4 45" xfId="931"/>
    <cellStyle name="Обычный 4 46" xfId="932"/>
    <cellStyle name="Обычный 4 47" xfId="933"/>
    <cellStyle name="Обычный 4 48" xfId="934"/>
    <cellStyle name="Обычный 4 49" xfId="935"/>
    <cellStyle name="Обычный 4 5" xfId="936"/>
    <cellStyle name="Обычный 4 50" xfId="937"/>
    <cellStyle name="Обычный 4 51" xfId="938"/>
    <cellStyle name="Обычный 4 52" xfId="939"/>
    <cellStyle name="Обычный 4 53" xfId="940"/>
    <cellStyle name="Обычный 4 54" xfId="941"/>
    <cellStyle name="Обычный 4 55" xfId="942"/>
    <cellStyle name="Обычный 4 56" xfId="943"/>
    <cellStyle name="Обычный 4 57" xfId="944"/>
    <cellStyle name="Обычный 4 58" xfId="945"/>
    <cellStyle name="Обычный 4 59" xfId="946"/>
    <cellStyle name="Обычный 4 6" xfId="947"/>
    <cellStyle name="Обычный 4 60" xfId="1568"/>
    <cellStyle name="Обычный 4 61" xfId="1437"/>
    <cellStyle name="Обычный 4 62" xfId="1428"/>
    <cellStyle name="Обычный 4 63" xfId="1409"/>
    <cellStyle name="Обычный 4 64" xfId="1527"/>
    <cellStyle name="Обычный 4 65" xfId="1628"/>
    <cellStyle name="Обычный 4 66" xfId="1647"/>
    <cellStyle name="Обычный 4 67" xfId="1659"/>
    <cellStyle name="Обычный 4 68" xfId="1637"/>
    <cellStyle name="Обычный 4 69" xfId="1649"/>
    <cellStyle name="Обычный 4 7" xfId="948"/>
    <cellStyle name="Обычный 4 70" xfId="1640"/>
    <cellStyle name="Обычный 4 71" xfId="1638"/>
    <cellStyle name="Обычный 4 72" xfId="1656"/>
    <cellStyle name="Обычный 4 73" xfId="1695"/>
    <cellStyle name="Обычный 4 74" xfId="1772"/>
    <cellStyle name="Обычный 4 75" xfId="1701"/>
    <cellStyle name="Обычный 4 76" xfId="1778"/>
    <cellStyle name="Обычный 4 77" xfId="1751"/>
    <cellStyle name="Обычный 4 78" xfId="1774"/>
    <cellStyle name="Обычный 4 8" xfId="949"/>
    <cellStyle name="Обычный 4 9" xfId="950"/>
    <cellStyle name="Обычный 4_Программа по годам РСК" xfId="1376"/>
    <cellStyle name="Обычный 40" xfId="1691"/>
    <cellStyle name="Обычный 41" xfId="1753"/>
    <cellStyle name="Обычный 42" xfId="1696"/>
    <cellStyle name="Обычный 43" xfId="1749"/>
    <cellStyle name="Обычный 44" xfId="1761"/>
    <cellStyle name="Обычный 45" xfId="1770"/>
    <cellStyle name="Обычный 5" xfId="70"/>
    <cellStyle name="Обычный 5 10" xfId="951"/>
    <cellStyle name="Обычный 5 11" xfId="952"/>
    <cellStyle name="Обычный 5 12" xfId="953"/>
    <cellStyle name="Обычный 5 13" xfId="954"/>
    <cellStyle name="Обычный 5 14" xfId="955"/>
    <cellStyle name="Обычный 5 15" xfId="956"/>
    <cellStyle name="Обычный 5 16" xfId="957"/>
    <cellStyle name="Обычный 5 17" xfId="958"/>
    <cellStyle name="Обычный 5 18" xfId="959"/>
    <cellStyle name="Обычный 5 19" xfId="960"/>
    <cellStyle name="Обычный 5 2" xfId="961"/>
    <cellStyle name="Обычный 5 2 2" xfId="1496"/>
    <cellStyle name="Обычный 5 20" xfId="962"/>
    <cellStyle name="Обычный 5 21" xfId="963"/>
    <cellStyle name="Обычный 5 22" xfId="964"/>
    <cellStyle name="Обычный 5 23" xfId="965"/>
    <cellStyle name="Обычный 5 24" xfId="966"/>
    <cellStyle name="Обычный 5 25" xfId="967"/>
    <cellStyle name="Обычный 5 26" xfId="968"/>
    <cellStyle name="Обычный 5 27" xfId="969"/>
    <cellStyle name="Обычный 5 28" xfId="970"/>
    <cellStyle name="Обычный 5 29" xfId="971"/>
    <cellStyle name="Обычный 5 3" xfId="972"/>
    <cellStyle name="Обычный 5 30" xfId="973"/>
    <cellStyle name="Обычный 5 31" xfId="974"/>
    <cellStyle name="Обычный 5 32" xfId="975"/>
    <cellStyle name="Обычный 5 33" xfId="976"/>
    <cellStyle name="Обычный 5 34" xfId="977"/>
    <cellStyle name="Обычный 5 35" xfId="978"/>
    <cellStyle name="Обычный 5 36" xfId="979"/>
    <cellStyle name="Обычный 5 37" xfId="980"/>
    <cellStyle name="Обычный 5 38" xfId="981"/>
    <cellStyle name="Обычный 5 39" xfId="982"/>
    <cellStyle name="Обычный 5 4" xfId="983"/>
    <cellStyle name="Обычный 5 40" xfId="984"/>
    <cellStyle name="Обычный 5 41" xfId="985"/>
    <cellStyle name="Обычный 5 42" xfId="986"/>
    <cellStyle name="Обычный 5 43" xfId="987"/>
    <cellStyle name="Обычный 5 44" xfId="988"/>
    <cellStyle name="Обычный 5 45" xfId="989"/>
    <cellStyle name="Обычный 5 46" xfId="990"/>
    <cellStyle name="Обычный 5 47" xfId="991"/>
    <cellStyle name="Обычный 5 48" xfId="992"/>
    <cellStyle name="Обычный 5 49" xfId="993"/>
    <cellStyle name="Обычный 5 5" xfId="994"/>
    <cellStyle name="Обычный 5 50" xfId="995"/>
    <cellStyle name="Обычный 5 51" xfId="996"/>
    <cellStyle name="Обычный 5 52" xfId="997"/>
    <cellStyle name="Обычный 5 53" xfId="998"/>
    <cellStyle name="Обычный 5 54" xfId="999"/>
    <cellStyle name="Обычный 5 55" xfId="1000"/>
    <cellStyle name="Обычный 5 56" xfId="1001"/>
    <cellStyle name="Обычный 5 57" xfId="1002"/>
    <cellStyle name="Обычный 5 58" xfId="1003"/>
    <cellStyle name="Обычный 5 59" xfId="1004"/>
    <cellStyle name="Обычный 5 6" xfId="1005"/>
    <cellStyle name="Обычный 5 7" xfId="1006"/>
    <cellStyle name="Обычный 5 8" xfId="1007"/>
    <cellStyle name="Обычный 5 9" xfId="1008"/>
    <cellStyle name="Обычный 5_Программа по годам РСК" xfId="1377"/>
    <cellStyle name="Обычный 6" xfId="1009"/>
    <cellStyle name="Обычный 6 2" xfId="1378"/>
    <cellStyle name="Обычный 6 2 2" xfId="1495"/>
    <cellStyle name="Обычный 6 3" xfId="1379"/>
    <cellStyle name="Обычный 6 3 2" xfId="1605"/>
    <cellStyle name="Обычный 6 4" xfId="1380"/>
    <cellStyle name="Обычный 6 5" xfId="1535"/>
    <cellStyle name="Обычный 6 6" xfId="1793"/>
    <cellStyle name="Обычный 7" xfId="118"/>
    <cellStyle name="Обычный 7 10" xfId="1010"/>
    <cellStyle name="Обычный 7 11" xfId="1011"/>
    <cellStyle name="Обычный 7 12" xfId="1012"/>
    <cellStyle name="Обычный 7 13" xfId="1013"/>
    <cellStyle name="Обычный 7 14" xfId="1014"/>
    <cellStyle name="Обычный 7 15" xfId="1015"/>
    <cellStyle name="Обычный 7 16" xfId="1016"/>
    <cellStyle name="Обычный 7 17" xfId="1017"/>
    <cellStyle name="Обычный 7 18" xfId="1018"/>
    <cellStyle name="Обычный 7 19" xfId="1019"/>
    <cellStyle name="Обычный 7 2" xfId="1020"/>
    <cellStyle name="Обычный 7 20" xfId="1021"/>
    <cellStyle name="Обычный 7 21" xfId="1022"/>
    <cellStyle name="Обычный 7 22" xfId="1023"/>
    <cellStyle name="Обычный 7 23" xfId="1024"/>
    <cellStyle name="Обычный 7 24" xfId="1025"/>
    <cellStyle name="Обычный 7 25" xfId="1026"/>
    <cellStyle name="Обычный 7 26" xfId="1027"/>
    <cellStyle name="Обычный 7 27" xfId="1028"/>
    <cellStyle name="Обычный 7 28" xfId="1029"/>
    <cellStyle name="Обычный 7 29" xfId="1030"/>
    <cellStyle name="Обычный 7 3" xfId="1031"/>
    <cellStyle name="Обычный 7 30" xfId="1032"/>
    <cellStyle name="Обычный 7 31" xfId="1033"/>
    <cellStyle name="Обычный 7 32" xfId="1034"/>
    <cellStyle name="Обычный 7 33" xfId="1035"/>
    <cellStyle name="Обычный 7 34" xfId="1036"/>
    <cellStyle name="Обычный 7 35" xfId="1037"/>
    <cellStyle name="Обычный 7 36" xfId="1038"/>
    <cellStyle name="Обычный 7 37" xfId="1039"/>
    <cellStyle name="Обычный 7 38" xfId="1040"/>
    <cellStyle name="Обычный 7 39" xfId="1041"/>
    <cellStyle name="Обычный 7 4" xfId="1042"/>
    <cellStyle name="Обычный 7 40" xfId="1043"/>
    <cellStyle name="Обычный 7 41" xfId="1044"/>
    <cellStyle name="Обычный 7 42" xfId="1045"/>
    <cellStyle name="Обычный 7 43" xfId="1046"/>
    <cellStyle name="Обычный 7 44" xfId="1047"/>
    <cellStyle name="Обычный 7 45" xfId="1048"/>
    <cellStyle name="Обычный 7 46" xfId="1049"/>
    <cellStyle name="Обычный 7 47" xfId="1050"/>
    <cellStyle name="Обычный 7 48" xfId="1051"/>
    <cellStyle name="Обычный 7 49" xfId="1052"/>
    <cellStyle name="Обычный 7 5" xfId="1053"/>
    <cellStyle name="Обычный 7 50" xfId="1054"/>
    <cellStyle name="Обычный 7 51" xfId="1055"/>
    <cellStyle name="Обычный 7 52" xfId="1056"/>
    <cellStyle name="Обычный 7 53" xfId="1057"/>
    <cellStyle name="Обычный 7 54" xfId="1058"/>
    <cellStyle name="Обычный 7 55" xfId="1059"/>
    <cellStyle name="Обычный 7 56" xfId="1060"/>
    <cellStyle name="Обычный 7 57" xfId="1061"/>
    <cellStyle name="Обычный 7 58" xfId="1062"/>
    <cellStyle name="Обычный 7 59" xfId="1063"/>
    <cellStyle name="Обычный 7 6" xfId="1064"/>
    <cellStyle name="Обычный 7 60" xfId="1769"/>
    <cellStyle name="Обычный 7 7" xfId="1065"/>
    <cellStyle name="Обычный 7 8" xfId="1066"/>
    <cellStyle name="Обычный 7 9" xfId="1067"/>
    <cellStyle name="Обычный 8" xfId="119"/>
    <cellStyle name="Обычный 8 2" xfId="1381"/>
    <cellStyle name="Обычный 8 3" xfId="1382"/>
    <cellStyle name="Обычный 8 4" xfId="1383"/>
    <cellStyle name="Обычный 8 5" xfId="1384"/>
    <cellStyle name="Обычный 9" xfId="120"/>
    <cellStyle name="Обычный 9 10" xfId="1068"/>
    <cellStyle name="Обычный 9 11" xfId="1069"/>
    <cellStyle name="Обычный 9 12" xfId="1070"/>
    <cellStyle name="Обычный 9 13" xfId="1071"/>
    <cellStyle name="Обычный 9 14" xfId="1072"/>
    <cellStyle name="Обычный 9 15" xfId="1073"/>
    <cellStyle name="Обычный 9 16" xfId="1074"/>
    <cellStyle name="Обычный 9 17" xfId="1075"/>
    <cellStyle name="Обычный 9 18" xfId="1076"/>
    <cellStyle name="Обычный 9 19" xfId="1077"/>
    <cellStyle name="Обычный 9 2" xfId="1078"/>
    <cellStyle name="Обычный 9 20" xfId="1079"/>
    <cellStyle name="Обычный 9 21" xfId="1080"/>
    <cellStyle name="Обычный 9 22" xfId="1081"/>
    <cellStyle name="Обычный 9 23" xfId="1082"/>
    <cellStyle name="Обычный 9 24" xfId="1083"/>
    <cellStyle name="Обычный 9 25" xfId="1084"/>
    <cellStyle name="Обычный 9 26" xfId="1085"/>
    <cellStyle name="Обычный 9 27" xfId="1086"/>
    <cellStyle name="Обычный 9 28" xfId="1087"/>
    <cellStyle name="Обычный 9 29" xfId="1088"/>
    <cellStyle name="Обычный 9 3" xfId="1089"/>
    <cellStyle name="Обычный 9 30" xfId="1090"/>
    <cellStyle name="Обычный 9 31" xfId="1091"/>
    <cellStyle name="Обычный 9 32" xfId="1092"/>
    <cellStyle name="Обычный 9 33" xfId="1093"/>
    <cellStyle name="Обычный 9 34" xfId="1094"/>
    <cellStyle name="Обычный 9 35" xfId="1095"/>
    <cellStyle name="Обычный 9 36" xfId="1096"/>
    <cellStyle name="Обычный 9 37" xfId="1097"/>
    <cellStyle name="Обычный 9 38" xfId="1098"/>
    <cellStyle name="Обычный 9 39" xfId="1099"/>
    <cellStyle name="Обычный 9 4" xfId="1100"/>
    <cellStyle name="Обычный 9 40" xfId="1101"/>
    <cellStyle name="Обычный 9 41" xfId="1102"/>
    <cellStyle name="Обычный 9 42" xfId="1103"/>
    <cellStyle name="Обычный 9 43" xfId="1104"/>
    <cellStyle name="Обычный 9 44" xfId="1105"/>
    <cellStyle name="Обычный 9 45" xfId="1106"/>
    <cellStyle name="Обычный 9 46" xfId="1107"/>
    <cellStyle name="Обычный 9 47" xfId="1108"/>
    <cellStyle name="Обычный 9 48" xfId="1109"/>
    <cellStyle name="Обычный 9 49" xfId="1110"/>
    <cellStyle name="Обычный 9 5" xfId="1111"/>
    <cellStyle name="Обычный 9 50" xfId="1112"/>
    <cellStyle name="Обычный 9 51" xfId="1113"/>
    <cellStyle name="Обычный 9 52" xfId="1114"/>
    <cellStyle name="Обычный 9 53" xfId="1115"/>
    <cellStyle name="Обычный 9 54" xfId="1116"/>
    <cellStyle name="Обычный 9 55" xfId="1117"/>
    <cellStyle name="Обычный 9 56" xfId="1118"/>
    <cellStyle name="Обычный 9 57" xfId="1119"/>
    <cellStyle name="Обычный 9 58" xfId="1120"/>
    <cellStyle name="Обычный 9 59" xfId="1121"/>
    <cellStyle name="Обычный 9 6" xfId="1122"/>
    <cellStyle name="Обычный 9 7" xfId="1123"/>
    <cellStyle name="Обычный 9 8" xfId="1124"/>
    <cellStyle name="Обычный 9 9" xfId="1125"/>
    <cellStyle name="Параметр" xfId="1385"/>
    <cellStyle name="ПеременныеСметы" xfId="1386"/>
    <cellStyle name="Плохой 2" xfId="1126"/>
    <cellStyle name="Плохой 2 2" xfId="1492"/>
    <cellStyle name="Поле ввода" xfId="1387"/>
    <cellStyle name="Пояснение 2" xfId="1127"/>
    <cellStyle name="Примечание 2" xfId="1128"/>
    <cellStyle name="Примечание 2 2" xfId="1606"/>
    <cellStyle name="Примечание 3" xfId="1419"/>
    <cellStyle name="Процентный" xfId="1837" builtinId="5"/>
    <cellStyle name="Процентный 10" xfId="71"/>
    <cellStyle name="Процентный 10 10" xfId="1129"/>
    <cellStyle name="Процентный 10 10 2" xfId="1782"/>
    <cellStyle name="Процентный 10 2" xfId="1784"/>
    <cellStyle name="Процентный 10 2 2" xfId="1694"/>
    <cellStyle name="Процентный 11" xfId="72"/>
    <cellStyle name="Процентный 11 2" xfId="1746"/>
    <cellStyle name="Процентный 11 3" xfId="1698"/>
    <cellStyle name="Процентный 12" xfId="1388"/>
    <cellStyle name="Процентный 12 2" xfId="1781"/>
    <cellStyle name="Процентный 2" xfId="73"/>
    <cellStyle name="Процентный 2 10" xfId="74"/>
    <cellStyle name="Процентный 2 10 2" xfId="1697"/>
    <cellStyle name="Процентный 2 11" xfId="1389"/>
    <cellStyle name="Процентный 2 11 2" xfId="1728"/>
    <cellStyle name="Процентный 2 2" xfId="75"/>
    <cellStyle name="Процентный 2 2 2" xfId="1130"/>
    <cellStyle name="Процентный 2 2 2 2" xfId="1420"/>
    <cellStyle name="Процентный 2 2 3" xfId="1411"/>
    <cellStyle name="Процентный 2 2 4" xfId="1795"/>
    <cellStyle name="Процентный 2 3" xfId="76"/>
    <cellStyle name="Процентный 2 3 2" xfId="1607"/>
    <cellStyle name="Процентный 2 3 2 2" xfId="1780"/>
    <cellStyle name="Процентный 2 4" xfId="77"/>
    <cellStyle name="Процентный 2 4 2" xfId="1699"/>
    <cellStyle name="Процентный 2 5" xfId="78"/>
    <cellStyle name="Процентный 2 5 2" xfId="1766"/>
    <cellStyle name="Процентный 2 6" xfId="79"/>
    <cellStyle name="Процентный 2 6 2" xfId="1731"/>
    <cellStyle name="Процентный 2 7" xfId="80"/>
    <cellStyle name="Процентный 2 7 2" xfId="1750"/>
    <cellStyle name="Процентный 2 8" xfId="81"/>
    <cellStyle name="Процентный 2 8 2" xfId="1713"/>
    <cellStyle name="Процентный 2 9" xfId="82"/>
    <cellStyle name="Процентный 2 9 2" xfId="1776"/>
    <cellStyle name="Процентный 3" xfId="83"/>
    <cellStyle name="Процентный 3 2" xfId="1131"/>
    <cellStyle name="Процентный 3 2 2" xfId="1730"/>
    <cellStyle name="Процентный 3 3" xfId="1132"/>
    <cellStyle name="Процентный 3 4" xfId="1133"/>
    <cellStyle name="Процентный 3 5" xfId="1134"/>
    <cellStyle name="Процентный 3 6" xfId="1135"/>
    <cellStyle name="Процентный 3 7" xfId="1136"/>
    <cellStyle name="Процентный 3 8" xfId="1137"/>
    <cellStyle name="Процентный 4" xfId="84"/>
    <cellStyle name="Процентный 4 2" xfId="1608"/>
    <cellStyle name="Процентный 4 2 2" xfId="1700"/>
    <cellStyle name="Процентный 4 3" xfId="1550"/>
    <cellStyle name="Процентный 5" xfId="85"/>
    <cellStyle name="Процентный 5 2" xfId="1448"/>
    <cellStyle name="Процентный 5 2 2" xfId="1767"/>
    <cellStyle name="Процентный 6" xfId="86"/>
    <cellStyle name="Процентный 6 2" xfId="1754"/>
    <cellStyle name="Процентный 7" xfId="87"/>
    <cellStyle name="Процентный 7 2" xfId="1693"/>
    <cellStyle name="Процентный 8" xfId="88"/>
    <cellStyle name="Процентный 8 2" xfId="1737"/>
    <cellStyle name="Процентный 9" xfId="89"/>
    <cellStyle name="Процентный 9 2" xfId="1763"/>
    <cellStyle name="РесСмета" xfId="1390"/>
    <cellStyle name="СводкаСтоимРаб" xfId="1391"/>
    <cellStyle name="Связанная ячейка 2" xfId="1138"/>
    <cellStyle name="Стиль 1" xfId="90"/>
    <cellStyle name="Стиль 1 10" xfId="1139"/>
    <cellStyle name="Стиль 1 11" xfId="1140"/>
    <cellStyle name="Стиль 1 12" xfId="1141"/>
    <cellStyle name="Стиль 1 13" xfId="1142"/>
    <cellStyle name="Стиль 1 14" xfId="1143"/>
    <cellStyle name="Стиль 1 15" xfId="1144"/>
    <cellStyle name="Стиль 1 16" xfId="1145"/>
    <cellStyle name="Стиль 1 17" xfId="1146"/>
    <cellStyle name="Стиль 1 18" xfId="1147"/>
    <cellStyle name="Стиль 1 19" xfId="1148"/>
    <cellStyle name="Стиль 1 2" xfId="1149"/>
    <cellStyle name="Стиль 1 2 2" xfId="1392"/>
    <cellStyle name="Стиль 1 2 2 2" xfId="1542"/>
    <cellStyle name="Стиль 1 2_Приложение 4" xfId="1393"/>
    <cellStyle name="Стиль 1 20" xfId="1150"/>
    <cellStyle name="Стиль 1 21" xfId="1151"/>
    <cellStyle name="Стиль 1 22" xfId="1152"/>
    <cellStyle name="Стиль 1 23" xfId="1153"/>
    <cellStyle name="Стиль 1 24" xfId="1154"/>
    <cellStyle name="Стиль 1 25" xfId="1155"/>
    <cellStyle name="Стиль 1 26" xfId="1156"/>
    <cellStyle name="Стиль 1 27" xfId="1157"/>
    <cellStyle name="Стиль 1 28" xfId="1158"/>
    <cellStyle name="Стиль 1 29" xfId="1159"/>
    <cellStyle name="Стиль 1 3" xfId="1160"/>
    <cellStyle name="Стиль 1 3 2" xfId="1394"/>
    <cellStyle name="Стиль 1 30" xfId="1161"/>
    <cellStyle name="Стиль 1 31" xfId="1162"/>
    <cellStyle name="Стиль 1 32" xfId="1163"/>
    <cellStyle name="Стиль 1 33" xfId="1164"/>
    <cellStyle name="Стиль 1 34" xfId="1165"/>
    <cellStyle name="Стиль 1 35" xfId="1166"/>
    <cellStyle name="Стиль 1 36" xfId="1167"/>
    <cellStyle name="Стиль 1 37" xfId="1168"/>
    <cellStyle name="Стиль 1 38" xfId="1169"/>
    <cellStyle name="Стиль 1 39" xfId="1170"/>
    <cellStyle name="Стиль 1 4" xfId="1171"/>
    <cellStyle name="Стиль 1 4 2" xfId="1543"/>
    <cellStyle name="Стиль 1 40" xfId="1172"/>
    <cellStyle name="Стиль 1 41" xfId="1173"/>
    <cellStyle name="Стиль 1 42" xfId="1174"/>
    <cellStyle name="Стиль 1 43" xfId="1175"/>
    <cellStyle name="Стиль 1 44" xfId="1176"/>
    <cellStyle name="Стиль 1 45" xfId="1177"/>
    <cellStyle name="Стиль 1 46" xfId="1178"/>
    <cellStyle name="Стиль 1 47" xfId="1179"/>
    <cellStyle name="Стиль 1 48" xfId="1180"/>
    <cellStyle name="Стиль 1 49" xfId="1181"/>
    <cellStyle name="Стиль 1 5" xfId="1182"/>
    <cellStyle name="Стиль 1 50" xfId="1183"/>
    <cellStyle name="Стиль 1 51" xfId="1184"/>
    <cellStyle name="Стиль 1 52" xfId="1185"/>
    <cellStyle name="Стиль 1 53" xfId="1186"/>
    <cellStyle name="Стиль 1 54" xfId="1187"/>
    <cellStyle name="Стиль 1 55" xfId="1188"/>
    <cellStyle name="Стиль 1 56" xfId="1189"/>
    <cellStyle name="Стиль 1 57" xfId="1190"/>
    <cellStyle name="Стиль 1 58" xfId="1191"/>
    <cellStyle name="Стиль 1 59" xfId="1192"/>
    <cellStyle name="Стиль 1 6" xfId="1193"/>
    <cellStyle name="Стиль 1 60" xfId="1787"/>
    <cellStyle name="Стиль 1 61" xfId="1789"/>
    <cellStyle name="Стиль 1 62" xfId="1800"/>
    <cellStyle name="Стиль 1 63" xfId="1790"/>
    <cellStyle name="Стиль 1 64" xfId="1785"/>
    <cellStyle name="Стиль 1 65" xfId="1801"/>
    <cellStyle name="Стиль 1 66" xfId="1786"/>
    <cellStyle name="Стиль 1 67" xfId="1799"/>
    <cellStyle name="Стиль 1 7" xfId="1194"/>
    <cellStyle name="Стиль 1 8" xfId="1195"/>
    <cellStyle name="Стиль 1 9" xfId="1196"/>
    <cellStyle name="Стиль 1_6 Смета затрат" xfId="1835"/>
    <cellStyle name="Стиль_названий" xfId="1395"/>
    <cellStyle name="Строка нечётная" xfId="1396"/>
    <cellStyle name="Строка чётная" xfId="1397"/>
    <cellStyle name="Текст предупреждения 2" xfId="1197"/>
    <cellStyle name="Текстовый" xfId="1398"/>
    <cellStyle name="Титул" xfId="1399"/>
    <cellStyle name="Тысячи [0]_1 год" xfId="1400"/>
    <cellStyle name="Тысячи_1 год" xfId="1401"/>
    <cellStyle name="Финансовый" xfId="1836" builtinId="3"/>
    <cellStyle name="Финансовый 10" xfId="91"/>
    <cellStyle name="Финансовый 10 10" xfId="1760"/>
    <cellStyle name="Финансовый 10 10 2" xfId="1729"/>
    <cellStyle name="Финансовый 10 2" xfId="1741"/>
    <cellStyle name="Финансовый 10 2 2" xfId="1704"/>
    <cellStyle name="Финансовый 10 3" xfId="1716"/>
    <cellStyle name="Финансовый 11" xfId="1402"/>
    <cellStyle name="Финансовый 11 2" xfId="1735"/>
    <cellStyle name="Финансовый 11 3" xfId="1773"/>
    <cellStyle name="Финансовый 11 4" xfId="1712"/>
    <cellStyle name="Финансовый 12" xfId="1451"/>
    <cellStyle name="Финансовый 12 2" xfId="1771"/>
    <cellStyle name="Финансовый 2" xfId="92"/>
    <cellStyle name="Финансовый 2 10" xfId="93"/>
    <cellStyle name="Финансовый 2 10 2" xfId="1546"/>
    <cellStyle name="Финансовый 2 10 2 2" xfId="1779"/>
    <cellStyle name="Финансовый 2 11" xfId="1403"/>
    <cellStyle name="Финансовый 2 12" xfId="1404"/>
    <cellStyle name="Финансовый 2 13" xfId="1405"/>
    <cellStyle name="Финансовый 2 14" xfId="1537"/>
    <cellStyle name="Финансовый 2 2" xfId="94"/>
    <cellStyle name="Финансовый 2 2 2" xfId="1198"/>
    <cellStyle name="Финансовый 2 2 3" xfId="1199"/>
    <cellStyle name="Финансовый 2 2 4" xfId="1200"/>
    <cellStyle name="Финансовый 2 2 5" xfId="1201"/>
    <cellStyle name="Финансовый 2 2 6" xfId="1202"/>
    <cellStyle name="Финансовый 2 2 7" xfId="1203"/>
    <cellStyle name="Финансовый 2 2 8" xfId="1204"/>
    <cellStyle name="Финансовый 2 2 9" xfId="1791"/>
    <cellStyle name="Финансовый 2 3" xfId="95"/>
    <cellStyle name="Финансовый 2 3 2" xfId="1547"/>
    <cellStyle name="Финансовый 2 3 2 2" xfId="1727"/>
    <cellStyle name="Финансовый 2 4" xfId="96"/>
    <cellStyle name="Финансовый 2 4 2" xfId="1705"/>
    <cellStyle name="Финансовый 2 5" xfId="97"/>
    <cellStyle name="Финансовый 2 5 2" xfId="1745"/>
    <cellStyle name="Финансовый 2 6" xfId="98"/>
    <cellStyle name="Финансовый 2 6 2" xfId="1706"/>
    <cellStyle name="Финансовый 2 7" xfId="99"/>
    <cellStyle name="Финансовый 2 7 2" xfId="1755"/>
    <cellStyle name="Финансовый 2 8" xfId="100"/>
    <cellStyle name="Финансовый 2 8 2" xfId="1707"/>
    <cellStyle name="Финансовый 2 9" xfId="101"/>
    <cellStyle name="Финансовый 2 9 2" xfId="1714"/>
    <cellStyle name="Финансовый 3" xfId="102"/>
    <cellStyle name="Финансовый 3 2" xfId="1427"/>
    <cellStyle name="Финансовый 3 2 2" xfId="1548"/>
    <cellStyle name="Финансовый 3 2 2 2" xfId="1798"/>
    <cellStyle name="Финансовый 3 2 2 3" xfId="1797"/>
    <cellStyle name="Финансовый 3 2 3" xfId="1449"/>
    <cellStyle name="Финансовый 3 2 4" xfId="1796"/>
    <cellStyle name="Финансовый 3 3" xfId="1549"/>
    <cellStyle name="Финансовый 3 4" xfId="1421"/>
    <cellStyle name="Финансовый 3 5" xfId="1536"/>
    <cellStyle name="Финансовый 4" xfId="103"/>
    <cellStyle name="Финансовый 4 2" xfId="1422"/>
    <cellStyle name="Финансовый 4 2 2" xfId="1734"/>
    <cellStyle name="Финансовый 4 3" xfId="1538"/>
    <cellStyle name="Финансовый 4 3 2" xfId="1802"/>
    <cellStyle name="Финансовый 5" xfId="104"/>
    <cellStyle name="Финансовый 5 12" xfId="1423"/>
    <cellStyle name="Финансовый 5 17" xfId="1565"/>
    <cellStyle name="Финансовый 5 2" xfId="1424"/>
    <cellStyle name="Финансовый 5 2 2" xfId="1708"/>
    <cellStyle name="Финансовый 5 3" xfId="1452"/>
    <cellStyle name="Финансовый 5 4" xfId="1792"/>
    <cellStyle name="Финансовый 6" xfId="105"/>
    <cellStyle name="Финансовый 6 2" xfId="1777"/>
    <cellStyle name="Финансовый 7" xfId="106"/>
    <cellStyle name="Финансовый 7 2" xfId="1703"/>
    <cellStyle name="Финансовый 8" xfId="107"/>
    <cellStyle name="Финансовый 8 2" xfId="1783"/>
    <cellStyle name="Финансовый 9" xfId="108"/>
    <cellStyle name="Финансовый 9 2" xfId="1709"/>
    <cellStyle name="Формула" xfId="1205"/>
    <cellStyle name="ФормулаВБ" xfId="1406"/>
    <cellStyle name="ФормулаНаКонтроль" xfId="1206"/>
    <cellStyle name="Хвост" xfId="1407"/>
    <cellStyle name="Хороший 2" xfId="1207"/>
    <cellStyle name="Хороший 2 2" xfId="1494"/>
    <cellStyle name="Џђћ–…ќ’ќ›‰" xfId="1208"/>
    <cellStyle name="Экспертиза" xfId="14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</xdr:row>
      <xdr:rowOff>0</xdr:rowOff>
    </xdr:from>
    <xdr:ext cx="2569634" cy="1823357"/>
    <xdr:sp macro="" textlink="">
      <xdr:nvSpPr>
        <xdr:cNvPr id="2" name="TextBox 1"/>
        <xdr:cNvSpPr txBox="1"/>
      </xdr:nvSpPr>
      <xdr:spPr>
        <a:xfrm>
          <a:off x="13947321" y="190500"/>
          <a:ext cx="2569634" cy="1823357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протоколу Совета директоров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ПАО «МРСК Северо-Запада»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.   .2016 №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Советом директоров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ПАО «МРСК Северо-Запада»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.   .2016 (протокол №       )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7;&#1041;/&#1055;&#1069;&#1057;&#1041;%202016-2020/&#1055;&#1089;&#1082;&#1086;&#1074;&#1101;&#1085;&#1077;&#1088;&#1075;&#1086;/141023%20&#1055;&#1069;&#1057;&#1041;%202015-2019%20&#1055;&#1089;&#1082;&#1086;&#1074;&#1101;&#1085;&#1077;&#1088;&#1075;&#1086;%20&#1080;&#1079;%20&#1055;&#1089;&#1082;&#1086;&#1074;&#1101;&#1085;&#1077;&#1088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b00723/AppData/Local/Temp/AsudViewed/0900092981493cb1/&#1054;&#1090;%20&#1055;&#1089;&#1082;&#1086;&#1074;&#1101;&#1085;&#1077;&#1088;&#1075;&#1086;%20+/&#1055;&#1069;&#1057;&#1041;%20&#1055;&#1089;&#1082;&#1086;&#1074;&#1101;&#1085;&#1077;&#1088;&#1075;&#1086;_2016-2020%20(13.09.16)_f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Ф1-Целевые показатели программ"/>
      <sheetName val="Ф2-Перечень меропр с прям зат "/>
      <sheetName val="Ф3-Перечень меропр с сопут эф"/>
      <sheetName val="Ф4-Показатели баланса"/>
      <sheetName val="Ф5-Справочно Показатели работы"/>
      <sheetName val="Ф3 - Расшифровка "/>
      <sheetName val="Служебный лис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4">
          <cell r="B4" t="str">
            <v>Себестоимость</v>
          </cell>
        </row>
        <row r="5">
          <cell r="B5" t="str">
            <v>Необеспечен</v>
          </cell>
        </row>
        <row r="6">
          <cell r="B6">
            <v>0</v>
          </cell>
        </row>
        <row r="7">
          <cell r="B7">
            <v>0</v>
          </cell>
        </row>
        <row r="8">
          <cell r="B8" t="str">
            <v xml:space="preserve"> ИПР </v>
          </cell>
        </row>
        <row r="9">
          <cell r="B9" t="str">
            <v xml:space="preserve">Ремонтная программа </v>
          </cell>
        </row>
        <row r="10">
          <cell r="B10" t="str">
            <v xml:space="preserve">Прочие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Ф1-Целевые показатели программ"/>
      <sheetName val="Ф2-Перечень меропр с прям зат "/>
      <sheetName val="Ф3-Перечень меропр с сопут эф"/>
      <sheetName val="Ф4-Показатели баланса"/>
      <sheetName val="Ф5-Справочно Показатели работы"/>
      <sheetName val="Ф6 - Расшифровка "/>
      <sheetName val="Тарифы"/>
      <sheetName val="ПЭСБ Псковэнерго_2016-2020 (13"/>
    </sheetNames>
    <sheetDataSet>
      <sheetData sheetId="0"/>
      <sheetData sheetId="1">
        <row r="113">
          <cell r="E113">
            <v>1980.8799409999999</v>
          </cell>
        </row>
        <row r="153">
          <cell r="E153">
            <v>1.9073964934999998</v>
          </cell>
          <cell r="F153">
            <v>1.8103237699999999</v>
          </cell>
          <cell r="G153">
            <v>1.9177034999999998</v>
          </cell>
          <cell r="L153">
            <v>1.821818325</v>
          </cell>
          <cell r="M153">
            <v>1.7307274087499998</v>
          </cell>
          <cell r="N153">
            <v>1.7307274087499998</v>
          </cell>
          <cell r="O153">
            <v>1.7307274087499998</v>
          </cell>
        </row>
        <row r="181">
          <cell r="E181">
            <v>3.4028582522999997</v>
          </cell>
          <cell r="F181">
            <v>3.2552612327000006</v>
          </cell>
          <cell r="G181">
            <v>2.8383200800000004</v>
          </cell>
          <cell r="L181">
            <v>2.8383200800000004</v>
          </cell>
          <cell r="M181">
            <v>2.6964040759999999</v>
          </cell>
          <cell r="N181">
            <v>2.6964040759999999</v>
          </cell>
          <cell r="O181">
            <v>2.6964040759999999</v>
          </cell>
        </row>
      </sheetData>
      <sheetData sheetId="2">
        <row r="42">
          <cell r="A42" t="str">
            <v>ОАО "МРСК Севра-Запада"</v>
          </cell>
        </row>
      </sheetData>
      <sheetData sheetId="3">
        <row r="25">
          <cell r="J25">
            <v>7.6048358614777415E-4</v>
          </cell>
        </row>
      </sheetData>
      <sheetData sheetId="4">
        <row r="7">
          <cell r="D7">
            <v>1993.8048119999996</v>
          </cell>
        </row>
      </sheetData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P51"/>
  <sheetViews>
    <sheetView tabSelected="1" view="pageBreakPreview" topLeftCell="A4" zoomScale="70" zoomScaleNormal="55" zoomScaleSheetLayoutView="70" workbookViewId="0">
      <selection activeCell="T13" sqref="T13"/>
    </sheetView>
  </sheetViews>
  <sheetFormatPr defaultRowHeight="15"/>
  <cols>
    <col min="1" max="1" width="36.5703125" customWidth="1"/>
    <col min="2" max="2" width="20.7109375" customWidth="1"/>
    <col min="3" max="3" width="10.85546875" customWidth="1"/>
    <col min="4" max="4" width="17.5703125" style="4" customWidth="1"/>
    <col min="5" max="5" width="15" style="4" customWidth="1"/>
    <col min="6" max="6" width="12.7109375" customWidth="1"/>
    <col min="7" max="7" width="15" style="4" customWidth="1"/>
    <col min="8" max="8" width="24.28515625" style="4" customWidth="1"/>
    <col min="9" max="9" width="14.42578125" style="4" customWidth="1"/>
    <col min="10" max="10" width="12.5703125" style="4" customWidth="1"/>
    <col min="11" max="11" width="15.28515625" style="4" customWidth="1"/>
    <col min="12" max="12" width="16" customWidth="1"/>
    <col min="13" max="16" width="15.42578125" style="4" customWidth="1"/>
  </cols>
  <sheetData>
    <row r="1" spans="1:16">
      <c r="P1" s="66" t="s">
        <v>294</v>
      </c>
    </row>
    <row r="2" spans="1:16" s="56" customFormat="1" ht="16.5">
      <c r="M2" s="376"/>
      <c r="P2" s="66"/>
    </row>
    <row r="3" spans="1:16" ht="16.5">
      <c r="H3" s="21"/>
      <c r="I3" s="21"/>
      <c r="J3" s="21"/>
      <c r="K3" s="21"/>
      <c r="L3" s="21"/>
      <c r="M3" s="376"/>
      <c r="N3" s="21"/>
      <c r="O3" s="21"/>
      <c r="P3" s="21"/>
    </row>
    <row r="4" spans="1:16" ht="16.5">
      <c r="H4" s="375"/>
      <c r="I4" s="375"/>
      <c r="J4" s="375"/>
      <c r="K4" s="375"/>
      <c r="L4" s="375"/>
      <c r="M4" s="376"/>
      <c r="N4" s="375"/>
      <c r="O4" s="375"/>
      <c r="P4" s="375"/>
    </row>
    <row r="5" spans="1:16" ht="16.5">
      <c r="H5" s="21"/>
      <c r="I5" s="21"/>
      <c r="J5" s="21"/>
      <c r="K5" s="21"/>
      <c r="L5" s="21"/>
      <c r="M5" s="376"/>
      <c r="N5" s="21"/>
      <c r="O5" s="21"/>
      <c r="P5" s="21"/>
    </row>
    <row r="8" spans="1:16">
      <c r="A8" s="438" t="s">
        <v>2</v>
      </c>
      <c r="B8" s="438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</row>
    <row r="9" spans="1:16">
      <c r="C9" s="1"/>
      <c r="F9" s="1"/>
      <c r="L9" s="1"/>
    </row>
    <row r="10" spans="1:16">
      <c r="A10" s="438" t="s">
        <v>3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</row>
    <row r="11" spans="1:16">
      <c r="A11" s="438" t="s">
        <v>4</v>
      </c>
      <c r="B11" s="438"/>
      <c r="C11" s="438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</row>
    <row r="12" spans="1:16">
      <c r="A12" s="438" t="s">
        <v>438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</row>
    <row r="13" spans="1:16">
      <c r="A13" s="438" t="s">
        <v>428</v>
      </c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</row>
    <row r="15" spans="1:16" ht="15.75" customHeight="1">
      <c r="A15" s="417" t="s">
        <v>5</v>
      </c>
      <c r="B15" s="436" t="s">
        <v>439</v>
      </c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  <c r="O15" s="436"/>
      <c r="P15" s="436"/>
    </row>
    <row r="16" spans="1:16" ht="37.5" customHeight="1">
      <c r="A16" s="435" t="s">
        <v>6</v>
      </c>
      <c r="B16" s="436" t="s">
        <v>7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  <c r="O16" s="436"/>
      <c r="P16" s="436"/>
    </row>
    <row r="17" spans="1:16" ht="15.75" customHeight="1">
      <c r="A17" s="435"/>
      <c r="B17" s="437"/>
      <c r="C17" s="437"/>
      <c r="D17" s="437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</row>
    <row r="18" spans="1:16" s="2" customFormat="1" ht="15.75">
      <c r="A18" s="435"/>
      <c r="B18" s="437"/>
      <c r="C18" s="437"/>
      <c r="D18" s="437"/>
      <c r="E18" s="437"/>
      <c r="F18" s="437"/>
      <c r="G18" s="437"/>
      <c r="H18" s="437"/>
      <c r="I18" s="437"/>
      <c r="J18" s="437"/>
      <c r="K18" s="437"/>
      <c r="L18" s="437"/>
      <c r="M18" s="437"/>
      <c r="N18" s="437"/>
      <c r="O18" s="437"/>
      <c r="P18" s="437"/>
    </row>
    <row r="19" spans="1:16" s="2" customFormat="1" ht="15.75">
      <c r="A19" s="435"/>
      <c r="B19" s="437"/>
      <c r="C19" s="437"/>
      <c r="D19" s="437"/>
      <c r="E19" s="437"/>
      <c r="F19" s="437"/>
      <c r="G19" s="437"/>
      <c r="H19" s="437"/>
      <c r="I19" s="437"/>
      <c r="J19" s="437"/>
      <c r="K19" s="437"/>
      <c r="L19" s="437"/>
      <c r="M19" s="437"/>
      <c r="N19" s="437"/>
      <c r="O19" s="437"/>
      <c r="P19" s="437"/>
    </row>
    <row r="20" spans="1:16" ht="15.75">
      <c r="A20" s="417" t="s">
        <v>8</v>
      </c>
      <c r="B20" s="434" t="s">
        <v>417</v>
      </c>
      <c r="C20" s="434"/>
      <c r="D20" s="434"/>
      <c r="E20" s="434"/>
      <c r="F20" s="434"/>
      <c r="G20" s="434"/>
      <c r="H20" s="434"/>
      <c r="I20" s="434"/>
      <c r="J20" s="434"/>
      <c r="K20" s="434"/>
      <c r="L20" s="434"/>
      <c r="M20" s="434"/>
      <c r="N20" s="434"/>
      <c r="O20" s="434"/>
      <c r="P20" s="434"/>
    </row>
    <row r="21" spans="1:16" ht="51.75" customHeight="1">
      <c r="A21" s="417" t="s">
        <v>9</v>
      </c>
      <c r="B21" s="434"/>
      <c r="C21" s="434"/>
      <c r="D21" s="434"/>
      <c r="E21" s="434"/>
      <c r="F21" s="434"/>
      <c r="G21" s="434"/>
      <c r="H21" s="434"/>
      <c r="I21" s="434"/>
      <c r="J21" s="434"/>
      <c r="K21" s="434"/>
      <c r="L21" s="434"/>
      <c r="M21" s="434"/>
      <c r="N21" s="434"/>
      <c r="O21" s="434"/>
      <c r="P21" s="434"/>
    </row>
    <row r="22" spans="1:16" ht="15.75">
      <c r="A22" s="417" t="s">
        <v>10</v>
      </c>
      <c r="B22" s="430">
        <v>2016</v>
      </c>
      <c r="C22" s="430"/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0"/>
      <c r="O22" s="430"/>
      <c r="P22" s="430"/>
    </row>
    <row r="23" spans="1:16" ht="15.75">
      <c r="A23" s="417" t="s">
        <v>11</v>
      </c>
      <c r="B23" s="430">
        <v>2020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430"/>
      <c r="P23" s="430"/>
    </row>
    <row r="24" spans="1:16" s="4" customFormat="1" ht="15.75" customHeight="1">
      <c r="A24" s="434" t="s">
        <v>108</v>
      </c>
      <c r="B24" s="431" t="s">
        <v>109</v>
      </c>
      <c r="C24" s="432" t="s">
        <v>250</v>
      </c>
      <c r="D24" s="432"/>
      <c r="E24" s="432"/>
      <c r="F24" s="432" t="s">
        <v>251</v>
      </c>
      <c r="G24" s="432"/>
      <c r="H24" s="432" t="s">
        <v>130</v>
      </c>
      <c r="I24" s="430" t="s">
        <v>113</v>
      </c>
      <c r="J24" s="430"/>
      <c r="K24" s="430"/>
      <c r="L24" s="430"/>
      <c r="M24" s="430"/>
      <c r="N24" s="430"/>
      <c r="O24" s="430"/>
      <c r="P24" s="430"/>
    </row>
    <row r="25" spans="1:16" ht="151.5" customHeight="1">
      <c r="A25" s="434"/>
      <c r="B25" s="431"/>
      <c r="C25" s="432"/>
      <c r="D25" s="432"/>
      <c r="E25" s="432"/>
      <c r="F25" s="432"/>
      <c r="G25" s="432"/>
      <c r="H25" s="432"/>
      <c r="I25" s="432" t="s">
        <v>78</v>
      </c>
      <c r="J25" s="432"/>
      <c r="K25" s="432"/>
      <c r="L25" s="432" t="s">
        <v>173</v>
      </c>
      <c r="M25" s="432"/>
      <c r="N25" s="433" t="s">
        <v>253</v>
      </c>
      <c r="O25" s="433"/>
      <c r="P25" s="432" t="s">
        <v>13</v>
      </c>
    </row>
    <row r="26" spans="1:16" s="4" customFormat="1" ht="19.5" customHeight="1">
      <c r="A26" s="434"/>
      <c r="B26" s="431"/>
      <c r="C26" s="431" t="s">
        <v>13</v>
      </c>
      <c r="D26" s="432" t="s">
        <v>171</v>
      </c>
      <c r="E26" s="432"/>
      <c r="F26" s="432" t="s">
        <v>13</v>
      </c>
      <c r="G26" s="418" t="s">
        <v>171</v>
      </c>
      <c r="H26" s="432"/>
      <c r="I26" s="432"/>
      <c r="J26" s="432"/>
      <c r="K26" s="432"/>
      <c r="L26" s="432"/>
      <c r="M26" s="432"/>
      <c r="N26" s="433"/>
      <c r="O26" s="433"/>
      <c r="P26" s="432"/>
    </row>
    <row r="27" spans="1:16" s="4" customFormat="1" ht="81" customHeight="1">
      <c r="A27" s="434"/>
      <c r="B27" s="431"/>
      <c r="C27" s="431"/>
      <c r="D27" s="418" t="s">
        <v>430</v>
      </c>
      <c r="E27" s="418" t="s">
        <v>170</v>
      </c>
      <c r="F27" s="432"/>
      <c r="G27" s="424" t="s">
        <v>416</v>
      </c>
      <c r="H27" s="418" t="s">
        <v>112</v>
      </c>
      <c r="I27" s="418" t="s">
        <v>110</v>
      </c>
      <c r="J27" s="418" t="s">
        <v>111</v>
      </c>
      <c r="K27" s="418" t="s">
        <v>56</v>
      </c>
      <c r="L27" s="418" t="s">
        <v>172</v>
      </c>
      <c r="M27" s="418" t="s">
        <v>252</v>
      </c>
      <c r="N27" s="424" t="s">
        <v>254</v>
      </c>
      <c r="O27" s="424" t="s">
        <v>255</v>
      </c>
      <c r="P27" s="418" t="s">
        <v>56</v>
      </c>
    </row>
    <row r="28" spans="1:16" s="4" customFormat="1" ht="15.75">
      <c r="A28" s="434"/>
      <c r="B28" s="418" t="s">
        <v>429</v>
      </c>
      <c r="C28" s="424">
        <v>943.13</v>
      </c>
      <c r="D28" s="424">
        <v>912.9</v>
      </c>
      <c r="E28" s="425">
        <v>30.23</v>
      </c>
      <c r="F28" s="424"/>
      <c r="G28" s="425">
        <v>50.7</v>
      </c>
      <c r="H28" s="425">
        <v>15.571169339293919</v>
      </c>
      <c r="I28" s="565">
        <v>2547.0877983160012</v>
      </c>
      <c r="J28" s="565">
        <v>6.413412580519898</v>
      </c>
      <c r="K28" s="565">
        <v>4284.514834622657</v>
      </c>
      <c r="L28" s="565">
        <v>19.513691400701479</v>
      </c>
      <c r="M28" s="565">
        <v>317.92559531298281</v>
      </c>
      <c r="N28" s="565">
        <v>15.886941856115566</v>
      </c>
      <c r="O28" s="565">
        <v>376.68015855000004</v>
      </c>
      <c r="P28" s="565">
        <v>4979.1205884856399</v>
      </c>
    </row>
    <row r="29" spans="1:16" ht="15" customHeight="1">
      <c r="A29" s="434"/>
      <c r="B29" s="426">
        <v>2015</v>
      </c>
      <c r="C29" s="424">
        <v>27.74</v>
      </c>
      <c r="D29" s="424">
        <v>0.08</v>
      </c>
      <c r="E29" s="424">
        <v>27.66</v>
      </c>
      <c r="F29" s="424"/>
      <c r="G29" s="566">
        <v>68.599000000000004</v>
      </c>
      <c r="H29" s="425">
        <v>0.57703068413706449</v>
      </c>
      <c r="I29" s="565">
        <v>2520.2990949900009</v>
      </c>
      <c r="J29" s="565">
        <v>6.3844337547122905</v>
      </c>
      <c r="K29" s="565">
        <v>3938.1005312189782</v>
      </c>
      <c r="L29" s="565">
        <v>18.239196013028582</v>
      </c>
      <c r="M29" s="565">
        <v>270.22747160408761</v>
      </c>
      <c r="N29" s="565">
        <v>15.384055356765696</v>
      </c>
      <c r="O29" s="565">
        <v>392.24310766346741</v>
      </c>
      <c r="P29" s="565">
        <v>4600.5711104865331</v>
      </c>
    </row>
    <row r="30" spans="1:16" ht="15" customHeight="1">
      <c r="A30" s="434"/>
      <c r="B30" s="426">
        <v>2016</v>
      </c>
      <c r="C30" s="565">
        <v>31.451922500000002</v>
      </c>
      <c r="D30" s="424">
        <v>0</v>
      </c>
      <c r="E30" s="425">
        <v>31.451922500000002</v>
      </c>
      <c r="F30" s="424"/>
      <c r="G30" s="425">
        <v>96.805599342079503</v>
      </c>
      <c r="H30" s="425">
        <v>1.4993650613932854</v>
      </c>
      <c r="I30" s="565">
        <v>2536.0143278894593</v>
      </c>
      <c r="J30" s="565">
        <v>6.5956716375267055</v>
      </c>
      <c r="K30" s="565">
        <v>4868.7591053408842</v>
      </c>
      <c r="L30" s="565">
        <v>18.687938767184399</v>
      </c>
      <c r="M30" s="565">
        <v>324.22596277015185</v>
      </c>
      <c r="N30" s="565">
        <v>15.129372514850695</v>
      </c>
      <c r="O30" s="565">
        <v>414.55614771003002</v>
      </c>
      <c r="P30" s="565">
        <v>5607.5412158210656</v>
      </c>
    </row>
    <row r="31" spans="1:16" ht="15" customHeight="1">
      <c r="A31" s="434"/>
      <c r="B31" s="426">
        <v>2017</v>
      </c>
      <c r="C31" s="565">
        <v>46.813736399999996</v>
      </c>
      <c r="D31" s="424">
        <v>2.0379999999999998</v>
      </c>
      <c r="E31" s="425">
        <v>44.7757364</v>
      </c>
      <c r="F31" s="424"/>
      <c r="G31" s="425">
        <v>412.95429931190239</v>
      </c>
      <c r="H31" s="425">
        <v>2.3187355583627847</v>
      </c>
      <c r="I31" s="565">
        <v>2563.9275199999993</v>
      </c>
      <c r="J31" s="565">
        <v>7.0557320779092727</v>
      </c>
      <c r="K31" s="565">
        <v>5183.3213231257678</v>
      </c>
      <c r="L31" s="565">
        <v>17.635680584830769</v>
      </c>
      <c r="M31" s="565">
        <v>329.46552280322237</v>
      </c>
      <c r="N31" s="565">
        <v>14.362973412898643</v>
      </c>
      <c r="O31" s="565">
        <v>439.58922536922785</v>
      </c>
      <c r="P31" s="565">
        <v>5952.3760712982184</v>
      </c>
    </row>
    <row r="32" spans="1:16" ht="15" customHeight="1">
      <c r="A32" s="434"/>
      <c r="B32" s="426">
        <v>2018</v>
      </c>
      <c r="C32" s="565">
        <v>33.838016119999999</v>
      </c>
      <c r="D32" s="424">
        <v>0</v>
      </c>
      <c r="E32" s="425">
        <v>33.838016119999999</v>
      </c>
      <c r="F32" s="424"/>
      <c r="G32" s="425">
        <v>95.416948999999988</v>
      </c>
      <c r="H32" s="425">
        <v>1.3331386085761927</v>
      </c>
      <c r="I32" s="565">
        <v>2470.3357649695336</v>
      </c>
      <c r="J32" s="565">
        <v>7.3487136431136326</v>
      </c>
      <c r="K32" s="565">
        <v>5338.5434305700946</v>
      </c>
      <c r="L32" s="565">
        <v>16.76143510260815</v>
      </c>
      <c r="M32" s="565">
        <v>339.2682277529064</v>
      </c>
      <c r="N32" s="565">
        <v>13.511270189179575</v>
      </c>
      <c r="O32" s="565">
        <v>442.45929916494691</v>
      </c>
      <c r="P32" s="565">
        <v>6120.2709574879482</v>
      </c>
    </row>
    <row r="33" spans="1:16" ht="15" customHeight="1">
      <c r="A33" s="434"/>
      <c r="B33" s="426">
        <v>2019</v>
      </c>
      <c r="C33" s="565">
        <v>25.754748764000002</v>
      </c>
      <c r="D33" s="424">
        <v>0</v>
      </c>
      <c r="E33" s="425">
        <v>25.754748764000002</v>
      </c>
      <c r="F33" s="424"/>
      <c r="G33" s="425">
        <v>82.251424999999983</v>
      </c>
      <c r="H33" s="425">
        <v>0.98293698869045198</v>
      </c>
      <c r="I33" s="565">
        <v>2448.0478804957138</v>
      </c>
      <c r="J33" s="565">
        <v>7.2650935798374778</v>
      </c>
      <c r="K33" s="565">
        <v>5640.1934401588596</v>
      </c>
      <c r="L33" s="565">
        <v>16.591167216191742</v>
      </c>
      <c r="M33" s="565">
        <v>353.29092347889008</v>
      </c>
      <c r="N33" s="565">
        <v>13.011664957073656</v>
      </c>
      <c r="O33" s="565">
        <v>448.94523932850393</v>
      </c>
      <c r="P33" s="565">
        <v>6442.4296029662537</v>
      </c>
    </row>
    <row r="34" spans="1:16" s="56" customFormat="1" ht="15" customHeight="1">
      <c r="A34" s="434"/>
      <c r="B34" s="426">
        <v>2020</v>
      </c>
      <c r="C34" s="565">
        <v>25.361561125000001</v>
      </c>
      <c r="D34" s="424">
        <v>0</v>
      </c>
      <c r="E34" s="425">
        <v>25.361561125000001</v>
      </c>
      <c r="F34" s="424"/>
      <c r="G34" s="425">
        <v>84.976256765377471</v>
      </c>
      <c r="H34" s="425">
        <v>0.78772428421094143</v>
      </c>
      <c r="I34" s="565">
        <v>2425.8877470870252</v>
      </c>
      <c r="J34" s="565">
        <v>7.2264839341430731</v>
      </c>
      <c r="K34" s="565">
        <v>5953.964952259159</v>
      </c>
      <c r="L34" s="565">
        <v>16.430612724096157</v>
      </c>
      <c r="M34" s="565">
        <v>367.95771471374047</v>
      </c>
      <c r="N34" s="565">
        <v>13.011664957073656</v>
      </c>
      <c r="O34" s="565">
        <v>471.33381210511556</v>
      </c>
      <c r="P34" s="565">
        <v>6793.2564790780152</v>
      </c>
    </row>
    <row r="35" spans="1:16" ht="27.75" customHeight="1">
      <c r="A35" s="434"/>
      <c r="B35" s="427" t="s">
        <v>440</v>
      </c>
      <c r="C35" s="565">
        <v>163.219984909</v>
      </c>
      <c r="D35" s="565">
        <v>2.0379999999999998</v>
      </c>
      <c r="E35" s="565">
        <v>161.18198490899999</v>
      </c>
      <c r="F35" s="565">
        <v>0</v>
      </c>
      <c r="G35" s="565">
        <v>772.40452941935928</v>
      </c>
      <c r="H35" s="567"/>
      <c r="I35" s="565">
        <v>12444.213240441732</v>
      </c>
      <c r="J35" s="568"/>
      <c r="K35" s="565">
        <v>26984.782251454766</v>
      </c>
      <c r="L35" s="565">
        <v>86.106834394911232</v>
      </c>
      <c r="M35" s="565">
        <v>1714.2083515189111</v>
      </c>
      <c r="N35" s="565">
        <v>69.026946031076221</v>
      </c>
      <c r="O35" s="565">
        <v>2216.883723677824</v>
      </c>
      <c r="P35" s="565">
        <v>30915.874326651501</v>
      </c>
    </row>
    <row r="36" spans="1:16" ht="18" customHeight="1"/>
    <row r="37" spans="1:16" s="22" customFormat="1">
      <c r="A37" s="373"/>
      <c r="B37" s="374"/>
      <c r="D37" s="64"/>
      <c r="M37" s="64"/>
    </row>
    <row r="38" spans="1:16" s="22" customFormat="1" ht="42" customHeight="1">
      <c r="A38" s="428" t="s">
        <v>435</v>
      </c>
      <c r="B38" s="428"/>
      <c r="C38" s="428"/>
      <c r="D38" s="370"/>
      <c r="E38" s="367"/>
      <c r="F38" s="369"/>
      <c r="G38" s="369"/>
      <c r="K38" s="23"/>
      <c r="L38" s="368"/>
      <c r="M38" s="368" t="s">
        <v>436</v>
      </c>
      <c r="N38" s="368"/>
      <c r="O38" s="368"/>
    </row>
    <row r="39" spans="1:16" s="22" customFormat="1" ht="15.75">
      <c r="A39" s="429" t="s">
        <v>0</v>
      </c>
      <c r="B39" s="429"/>
      <c r="C39" s="429"/>
      <c r="D39" s="370"/>
      <c r="E39" s="371"/>
      <c r="F39" s="369"/>
      <c r="G39" s="369"/>
      <c r="K39" s="369"/>
      <c r="L39" s="372" t="s">
        <v>1</v>
      </c>
      <c r="M39" s="372"/>
      <c r="N39" s="372"/>
      <c r="O39" s="369"/>
    </row>
    <row r="40" spans="1:16" s="22" customFormat="1" ht="15.75" customHeight="1">
      <c r="A40" s="369"/>
      <c r="B40" s="21"/>
      <c r="C40" s="369"/>
      <c r="D40" s="370"/>
      <c r="E40" s="369"/>
      <c r="F40" s="369"/>
      <c r="G40" s="369"/>
      <c r="K40" s="21"/>
      <c r="L40" s="21"/>
      <c r="M40" s="21"/>
      <c r="N40" s="21"/>
      <c r="O40" s="21"/>
    </row>
    <row r="51" spans="7:7">
      <c r="G51" s="56"/>
    </row>
  </sheetData>
  <sheetProtection insertRows="0"/>
  <mergeCells count="30">
    <mergeCell ref="B15:P15"/>
    <mergeCell ref="B17:P17"/>
    <mergeCell ref="B19:P19"/>
    <mergeCell ref="B18:P18"/>
    <mergeCell ref="A8:P8"/>
    <mergeCell ref="A10:P10"/>
    <mergeCell ref="A11:P11"/>
    <mergeCell ref="A12:P12"/>
    <mergeCell ref="A13:P13"/>
    <mergeCell ref="L25:M26"/>
    <mergeCell ref="A16:A19"/>
    <mergeCell ref="B20:P20"/>
    <mergeCell ref="B16:P16"/>
    <mergeCell ref="B21:P21"/>
    <mergeCell ref="A38:C38"/>
    <mergeCell ref="A39:C39"/>
    <mergeCell ref="B22:P22"/>
    <mergeCell ref="B23:P23"/>
    <mergeCell ref="I24:P24"/>
    <mergeCell ref="B24:B27"/>
    <mergeCell ref="D26:E26"/>
    <mergeCell ref="F24:G25"/>
    <mergeCell ref="F26:F27"/>
    <mergeCell ref="C26:C27"/>
    <mergeCell ref="N25:O26"/>
    <mergeCell ref="A24:A35"/>
    <mergeCell ref="C24:E25"/>
    <mergeCell ref="H24:H26"/>
    <mergeCell ref="I25:K26"/>
    <mergeCell ref="P25:P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L64"/>
  <sheetViews>
    <sheetView topLeftCell="B19" zoomScale="60" zoomScaleNormal="60" workbookViewId="0">
      <pane xSplit="4" ySplit="3" topLeftCell="J40" activePane="bottomRight" state="frozen"/>
      <selection activeCell="B19" sqref="B19"/>
      <selection pane="topRight" activeCell="F19" sqref="F19"/>
      <selection pane="bottomLeft" activeCell="B22" sqref="B22"/>
      <selection pane="bottomRight" activeCell="O54" sqref="O54"/>
    </sheetView>
  </sheetViews>
  <sheetFormatPr defaultColWidth="8.7109375" defaultRowHeight="15"/>
  <cols>
    <col min="1" max="1" width="8.7109375" style="193"/>
    <col min="2" max="2" width="17.7109375" style="193" customWidth="1"/>
    <col min="3" max="3" width="21.42578125" style="200" customWidth="1"/>
    <col min="4" max="4" width="11.28515625" style="193" customWidth="1"/>
    <col min="5" max="5" width="13.5703125" style="193" customWidth="1"/>
    <col min="6" max="6" width="40.85546875" style="200" customWidth="1"/>
    <col min="7" max="7" width="15.85546875" style="193" customWidth="1"/>
    <col min="8" max="8" width="10.140625" style="193" customWidth="1"/>
    <col min="9" max="9" width="17" style="193" customWidth="1"/>
    <col min="10" max="10" width="11" style="193" customWidth="1"/>
    <col min="11" max="11" width="12.140625" style="193" customWidth="1"/>
    <col min="12" max="13" width="11.28515625" style="193" customWidth="1"/>
    <col min="14" max="14" width="12.140625" style="193" customWidth="1"/>
    <col min="15" max="15" width="11.42578125" style="193" customWidth="1"/>
    <col min="16" max="16" width="9.5703125" style="193" customWidth="1"/>
    <col min="17" max="17" width="9.85546875" style="193" customWidth="1"/>
    <col min="18" max="18" width="9.5703125" style="193" customWidth="1"/>
    <col min="19" max="19" width="10.42578125" style="193" customWidth="1"/>
    <col min="20" max="20" width="10.5703125" style="193" customWidth="1"/>
    <col min="21" max="21" width="7.42578125" style="193" customWidth="1"/>
    <col min="22" max="22" width="9.140625" style="193" customWidth="1"/>
    <col min="23" max="23" width="10" style="193" customWidth="1"/>
    <col min="24" max="24" width="9.85546875" style="193" customWidth="1"/>
    <col min="25" max="25" width="13.42578125" style="193" customWidth="1"/>
    <col min="26" max="26" width="9.42578125" style="193" customWidth="1"/>
    <col min="27" max="27" width="8.7109375" style="193"/>
    <col min="28" max="28" width="11.5703125" style="193" customWidth="1"/>
    <col min="29" max="29" width="12.42578125" style="193" customWidth="1"/>
    <col min="30" max="30" width="11.5703125" style="193" customWidth="1"/>
    <col min="31" max="32" width="10.7109375" style="193" customWidth="1"/>
    <col min="33" max="33" width="11.140625" style="193" customWidth="1"/>
    <col min="34" max="37" width="8.7109375" style="193"/>
    <col min="38" max="38" width="17.85546875" style="193" customWidth="1"/>
    <col min="39" max="16384" width="8.7109375" style="193"/>
  </cols>
  <sheetData>
    <row r="4" spans="2:22">
      <c r="B4" s="190"/>
      <c r="C4" s="191"/>
      <c r="D4" s="531" t="s">
        <v>355</v>
      </c>
      <c r="E4" s="531"/>
      <c r="F4" s="531"/>
      <c r="G4" s="531"/>
      <c r="H4" s="531"/>
      <c r="I4" s="531"/>
      <c r="J4" s="531"/>
      <c r="K4" s="531"/>
      <c r="L4" s="531"/>
      <c r="M4" s="531"/>
      <c r="N4" s="192"/>
      <c r="O4" s="532"/>
      <c r="P4" s="532"/>
      <c r="Q4" s="532"/>
      <c r="R4" s="532"/>
      <c r="S4" s="532"/>
      <c r="T4" s="532"/>
      <c r="U4" s="532"/>
      <c r="V4" s="532"/>
    </row>
    <row r="5" spans="2:22">
      <c r="B5" s="190"/>
      <c r="C5" s="191"/>
      <c r="D5" s="190">
        <v>2012</v>
      </c>
      <c r="E5" s="190">
        <v>2013</v>
      </c>
      <c r="F5" s="191"/>
      <c r="G5" s="190"/>
      <c r="H5" s="190"/>
      <c r="I5" s="190">
        <v>2014</v>
      </c>
      <c r="J5" s="190">
        <v>2015</v>
      </c>
      <c r="K5" s="190">
        <v>2016</v>
      </c>
      <c r="L5" s="190">
        <v>2017</v>
      </c>
      <c r="M5" s="190">
        <v>2018</v>
      </c>
      <c r="N5" s="190">
        <v>2019</v>
      </c>
      <c r="O5" s="194"/>
      <c r="P5" s="194"/>
      <c r="Q5" s="194"/>
      <c r="R5" s="194"/>
      <c r="S5" s="194"/>
      <c r="T5" s="194"/>
      <c r="U5" s="194"/>
      <c r="V5" s="194"/>
    </row>
    <row r="6" spans="2:22">
      <c r="B6" s="190" t="s">
        <v>301</v>
      </c>
      <c r="C6" s="191"/>
      <c r="D6" s="195">
        <v>5.0540799624568002</v>
      </c>
      <c r="E6" s="190">
        <f>0.95*D6</f>
        <v>4.8013759643339604</v>
      </c>
      <c r="F6" s="191"/>
      <c r="G6" s="190"/>
      <c r="H6" s="190"/>
      <c r="I6" s="190">
        <f t="shared" ref="I6:I12" si="0">0.95*E6</f>
        <v>4.5613071661172624</v>
      </c>
      <c r="J6" s="190">
        <f>0.95*I6</f>
        <v>4.3332418078113992</v>
      </c>
      <c r="K6" s="190">
        <f>0.95*J6</f>
        <v>4.1165797174208292</v>
      </c>
      <c r="L6" s="196">
        <f>0.95*K6</f>
        <v>3.9107507315497876</v>
      </c>
      <c r="M6" s="190">
        <f>0.95*L6</f>
        <v>3.7152131949722982</v>
      </c>
      <c r="N6" s="190">
        <f>M6</f>
        <v>3.7152131949722982</v>
      </c>
      <c r="O6" s="194"/>
      <c r="P6" s="197"/>
      <c r="Q6" s="197"/>
      <c r="R6" s="197"/>
      <c r="S6" s="197"/>
      <c r="T6" s="197"/>
      <c r="U6" s="197"/>
      <c r="V6" s="197"/>
    </row>
    <row r="7" spans="2:22">
      <c r="B7" s="190" t="s">
        <v>353</v>
      </c>
      <c r="C7" s="191"/>
      <c r="D7" s="195">
        <v>6.7194460778314671</v>
      </c>
      <c r="E7" s="190">
        <f t="shared" ref="E7:M7" si="1">0.95*D7</f>
        <v>6.383473773939893</v>
      </c>
      <c r="F7" s="191"/>
      <c r="G7" s="190"/>
      <c r="H7" s="190"/>
      <c r="I7" s="190">
        <f t="shared" si="0"/>
        <v>6.0643000852428983</v>
      </c>
      <c r="J7" s="190">
        <f t="shared" si="1"/>
        <v>5.7610850809807532</v>
      </c>
      <c r="K7" s="190">
        <f t="shared" si="1"/>
        <v>5.4730308269317156</v>
      </c>
      <c r="L7" s="196">
        <f t="shared" si="1"/>
        <v>5.1993792855851293</v>
      </c>
      <c r="M7" s="190">
        <f t="shared" si="1"/>
        <v>4.9394103213058722</v>
      </c>
      <c r="N7" s="190">
        <f t="shared" ref="N7:N12" si="2">M7</f>
        <v>4.9394103213058722</v>
      </c>
      <c r="O7" s="194"/>
      <c r="P7" s="197"/>
      <c r="Q7" s="197"/>
      <c r="R7" s="197"/>
      <c r="S7" s="197"/>
      <c r="T7" s="197"/>
      <c r="U7" s="197"/>
      <c r="V7" s="194"/>
    </row>
    <row r="8" spans="2:22">
      <c r="B8" s="190" t="s">
        <v>303</v>
      </c>
      <c r="C8" s="191"/>
      <c r="D8" s="195">
        <v>2.996491002</v>
      </c>
      <c r="E8" s="190">
        <f t="shared" ref="E8:M8" si="3">0.95*D8</f>
        <v>2.8466664519</v>
      </c>
      <c r="F8" s="191"/>
      <c r="G8" s="190"/>
      <c r="H8" s="190"/>
      <c r="I8" s="190">
        <f t="shared" si="0"/>
        <v>2.7043331293049997</v>
      </c>
      <c r="J8" s="190">
        <f t="shared" si="3"/>
        <v>2.5691164728397498</v>
      </c>
      <c r="K8" s="190">
        <f t="shared" si="3"/>
        <v>2.440660649197762</v>
      </c>
      <c r="L8" s="196">
        <f t="shared" si="3"/>
        <v>2.3186276167378739</v>
      </c>
      <c r="M8" s="190">
        <f t="shared" si="3"/>
        <v>2.2026962359009801</v>
      </c>
      <c r="N8" s="190">
        <f t="shared" si="2"/>
        <v>2.2026962359009801</v>
      </c>
      <c r="O8" s="194"/>
      <c r="P8" s="194"/>
      <c r="Q8" s="194"/>
      <c r="R8" s="194"/>
      <c r="S8" s="194"/>
      <c r="T8" s="194"/>
      <c r="U8" s="194"/>
      <c r="V8" s="194"/>
    </row>
    <row r="9" spans="2:22">
      <c r="B9" s="190" t="s">
        <v>304</v>
      </c>
      <c r="C9" s="191"/>
      <c r="D9" s="195">
        <v>3.0687020870000001</v>
      </c>
      <c r="E9" s="190">
        <f t="shared" ref="E9:M9" si="4">0.95*D9</f>
        <v>2.9152669826499999</v>
      </c>
      <c r="F9" s="191"/>
      <c r="G9" s="190"/>
      <c r="H9" s="190"/>
      <c r="I9" s="190">
        <f t="shared" si="0"/>
        <v>2.7695036335174996</v>
      </c>
      <c r="J9" s="190">
        <f t="shared" si="4"/>
        <v>2.6310284518416247</v>
      </c>
      <c r="K9" s="190">
        <f t="shared" si="4"/>
        <v>2.4994770292495434</v>
      </c>
      <c r="L9" s="196">
        <f t="shared" si="4"/>
        <v>2.3745031777870662</v>
      </c>
      <c r="M9" s="190">
        <f t="shared" si="4"/>
        <v>2.255778018897713</v>
      </c>
      <c r="N9" s="190">
        <f t="shared" si="2"/>
        <v>2.255778018897713</v>
      </c>
      <c r="O9" s="194"/>
      <c r="P9" s="194"/>
      <c r="Q9" s="194"/>
      <c r="R9" s="194"/>
      <c r="S9" s="194"/>
      <c r="T9" s="194"/>
      <c r="U9" s="194"/>
      <c r="V9" s="194"/>
    </row>
    <row r="10" spans="2:22">
      <c r="B10" s="190" t="s">
        <v>354</v>
      </c>
      <c r="C10" s="191"/>
      <c r="D10" s="195">
        <v>8.5573613417556995</v>
      </c>
      <c r="E10" s="190">
        <f t="shared" ref="E10:M10" si="5">0.95*D10</f>
        <v>8.1294932746679134</v>
      </c>
      <c r="F10" s="191"/>
      <c r="G10" s="190"/>
      <c r="H10" s="190"/>
      <c r="I10" s="190">
        <f t="shared" si="0"/>
        <v>7.7230186109345169</v>
      </c>
      <c r="J10" s="190">
        <f t="shared" si="5"/>
        <v>7.3368676803877904</v>
      </c>
      <c r="K10" s="190">
        <f t="shared" si="5"/>
        <v>6.9700242963684005</v>
      </c>
      <c r="L10" s="196">
        <f t="shared" si="5"/>
        <v>6.6215230815499799</v>
      </c>
      <c r="M10" s="190">
        <f t="shared" si="5"/>
        <v>6.2904469274724804</v>
      </c>
      <c r="N10" s="190">
        <f t="shared" si="2"/>
        <v>6.2904469274724804</v>
      </c>
      <c r="O10" s="194"/>
      <c r="P10" s="194"/>
      <c r="Q10" s="194"/>
      <c r="R10" s="194"/>
      <c r="S10" s="194"/>
      <c r="T10" s="194"/>
      <c r="U10" s="194"/>
      <c r="V10" s="194"/>
    </row>
    <row r="11" spans="2:22">
      <c r="B11" s="190" t="s">
        <v>306</v>
      </c>
      <c r="C11" s="191"/>
      <c r="D11" s="195">
        <v>3.4053248370000002</v>
      </c>
      <c r="E11" s="190">
        <f t="shared" ref="E11:M11" si="6">0.95*D11</f>
        <v>3.2350585951499999</v>
      </c>
      <c r="F11" s="191"/>
      <c r="G11" s="190"/>
      <c r="H11" s="190"/>
      <c r="I11" s="190">
        <f t="shared" si="0"/>
        <v>3.0733056653924997</v>
      </c>
      <c r="J11" s="190">
        <f t="shared" si="6"/>
        <v>2.9196403821228745</v>
      </c>
      <c r="K11" s="190">
        <f t="shared" si="6"/>
        <v>2.7736583630167306</v>
      </c>
      <c r="L11" s="196">
        <f t="shared" si="6"/>
        <v>2.6349754448658942</v>
      </c>
      <c r="M11" s="190">
        <f t="shared" si="6"/>
        <v>2.5032266726225996</v>
      </c>
      <c r="N11" s="190">
        <f t="shared" si="2"/>
        <v>2.5032266726225996</v>
      </c>
      <c r="O11" s="194"/>
      <c r="P11" s="194"/>
      <c r="Q11" s="194"/>
      <c r="R11" s="194"/>
      <c r="S11" s="194"/>
      <c r="T11" s="194"/>
      <c r="U11" s="194"/>
      <c r="V11" s="194"/>
    </row>
    <row r="12" spans="2:22">
      <c r="B12" s="190" t="s">
        <v>307</v>
      </c>
      <c r="C12" s="191"/>
      <c r="D12" s="195">
        <v>5.3648748059999996</v>
      </c>
      <c r="E12" s="190">
        <f t="shared" ref="E12:M12" si="7">0.95*D12</f>
        <v>5.0966310656999996</v>
      </c>
      <c r="F12" s="191"/>
      <c r="G12" s="190"/>
      <c r="H12" s="190"/>
      <c r="I12" s="190">
        <f t="shared" si="0"/>
        <v>4.8417995124149993</v>
      </c>
      <c r="J12" s="190">
        <f t="shared" si="7"/>
        <v>4.5997095367942489</v>
      </c>
      <c r="K12" s="190">
        <f t="shared" si="7"/>
        <v>4.3697240599545362</v>
      </c>
      <c r="L12" s="196">
        <f t="shared" si="7"/>
        <v>4.1512378569568096</v>
      </c>
      <c r="M12" s="190">
        <f t="shared" si="7"/>
        <v>3.9436759641089689</v>
      </c>
      <c r="N12" s="190">
        <f t="shared" si="2"/>
        <v>3.9436759641089689</v>
      </c>
      <c r="O12" s="194"/>
      <c r="P12" s="194"/>
      <c r="Q12" s="194"/>
      <c r="R12" s="194"/>
      <c r="S12" s="194"/>
      <c r="T12" s="194"/>
      <c r="U12" s="194"/>
      <c r="V12" s="194"/>
    </row>
    <row r="13" spans="2:22">
      <c r="B13" s="198" t="s">
        <v>356</v>
      </c>
      <c r="C13" s="199"/>
      <c r="D13" s="195">
        <f>SUM(D6:D12)</f>
        <v>35.166280114043971</v>
      </c>
      <c r="E13" s="195">
        <f t="shared" ref="E13:N13" si="8">SUM(E6:E12)</f>
        <v>33.407966108341768</v>
      </c>
      <c r="F13" s="320"/>
      <c r="G13" s="195"/>
      <c r="H13" s="195"/>
      <c r="I13" s="195">
        <f t="shared" si="8"/>
        <v>31.737567802924673</v>
      </c>
      <c r="J13" s="195">
        <f t="shared" si="8"/>
        <v>30.150689412778441</v>
      </c>
      <c r="K13" s="195">
        <f t="shared" si="8"/>
        <v>28.643154942139518</v>
      </c>
      <c r="L13" s="195">
        <f t="shared" si="8"/>
        <v>27.21099719503254</v>
      </c>
      <c r="M13" s="195">
        <f t="shared" si="8"/>
        <v>25.850447335280915</v>
      </c>
      <c r="N13" s="195">
        <f t="shared" si="8"/>
        <v>25.850447335280915</v>
      </c>
      <c r="O13" s="194"/>
      <c r="P13" s="194"/>
      <c r="Q13" s="194"/>
      <c r="R13" s="194"/>
      <c r="S13" s="194"/>
      <c r="T13" s="194"/>
      <c r="U13" s="194"/>
      <c r="V13" s="194"/>
    </row>
    <row r="15" spans="2:22">
      <c r="O15" s="193">
        <f>2.04-0.61</f>
        <v>1.4300000000000002</v>
      </c>
    </row>
    <row r="19" spans="2:38" ht="35.450000000000003" customHeight="1">
      <c r="D19" s="200" t="s">
        <v>381</v>
      </c>
      <c r="M19" s="193">
        <f>7.89-2.01</f>
        <v>5.88</v>
      </c>
      <c r="O19" s="318"/>
      <c r="AB19" s="344" t="e">
        <f>Y22/D22</f>
        <v>#REF!</v>
      </c>
    </row>
    <row r="20" spans="2:38" ht="29.1" customHeight="1">
      <c r="D20" s="536" t="s">
        <v>378</v>
      </c>
      <c r="E20" s="537"/>
      <c r="F20" s="536" t="s">
        <v>379</v>
      </c>
      <c r="G20" s="537"/>
      <c r="H20" s="291"/>
      <c r="I20" s="536" t="s">
        <v>375</v>
      </c>
      <c r="J20" s="541"/>
      <c r="K20" s="541"/>
      <c r="L20" s="541"/>
      <c r="M20" s="541"/>
      <c r="N20" s="541"/>
      <c r="O20" s="537"/>
      <c r="P20" s="538" t="s">
        <v>373</v>
      </c>
      <c r="Q20" s="539"/>
      <c r="R20" s="539"/>
      <c r="S20" s="539"/>
      <c r="T20" s="540"/>
      <c r="V20" s="533" t="s">
        <v>374</v>
      </c>
      <c r="W20" s="534"/>
      <c r="X20" s="534"/>
      <c r="Y20" s="534"/>
      <c r="Z20" s="535"/>
      <c r="AA20" s="531" t="s">
        <v>382</v>
      </c>
      <c r="AB20" s="531"/>
      <c r="AC20" s="531"/>
      <c r="AD20" s="531"/>
      <c r="AE20" s="531"/>
      <c r="AF20" s="531"/>
      <c r="AG20" s="531"/>
      <c r="AH20" s="531"/>
    </row>
    <row r="21" spans="2:38">
      <c r="B21" s="190"/>
      <c r="C21" s="191"/>
      <c r="D21" s="190">
        <v>2012</v>
      </c>
      <c r="E21" s="190">
        <v>2013</v>
      </c>
      <c r="F21" s="191" t="s">
        <v>404</v>
      </c>
      <c r="G21" s="190"/>
      <c r="H21" s="190"/>
      <c r="I21" s="190">
        <v>2013</v>
      </c>
      <c r="J21" s="190">
        <v>2014</v>
      </c>
      <c r="K21" s="190">
        <v>2015</v>
      </c>
      <c r="L21" s="190">
        <v>2016</v>
      </c>
      <c r="M21" s="190">
        <v>2017</v>
      </c>
      <c r="N21" s="190">
        <v>2018</v>
      </c>
      <c r="O21" s="190">
        <v>2019</v>
      </c>
      <c r="P21" s="190">
        <v>2015</v>
      </c>
      <c r="Q21" s="190">
        <v>2016</v>
      </c>
      <c r="R21" s="190">
        <v>2017</v>
      </c>
      <c r="S21" s="190">
        <v>2018</v>
      </c>
      <c r="T21" s="190">
        <v>2019</v>
      </c>
      <c r="V21" s="192">
        <v>2015</v>
      </c>
      <c r="W21" s="192">
        <v>2016</v>
      </c>
      <c r="X21" s="192">
        <v>2017</v>
      </c>
      <c r="Y21" s="192">
        <v>2018</v>
      </c>
      <c r="Z21" s="192">
        <v>2019</v>
      </c>
      <c r="AA21" s="201">
        <v>2012</v>
      </c>
      <c r="AB21" s="202" t="s">
        <v>383</v>
      </c>
      <c r="AC21" s="202">
        <v>2014</v>
      </c>
      <c r="AD21" s="202">
        <v>2015</v>
      </c>
      <c r="AE21" s="202">
        <v>2016</v>
      </c>
      <c r="AF21" s="202">
        <v>2017</v>
      </c>
      <c r="AG21" s="202">
        <v>2018</v>
      </c>
      <c r="AH21" s="202">
        <v>2019</v>
      </c>
    </row>
    <row r="22" spans="2:38">
      <c r="B22" s="552" t="s">
        <v>380</v>
      </c>
      <c r="C22" s="283" t="s">
        <v>369</v>
      </c>
      <c r="D22" s="282">
        <f>D27+D33+D38+D43+D48+D54+D60</f>
        <v>36.099311951601365</v>
      </c>
      <c r="E22" s="282">
        <f t="shared" ref="E22:T22" si="9">E27+E33+E38+E43+E48+E54+E60</f>
        <v>36.166921890123149</v>
      </c>
      <c r="F22" s="321">
        <f t="shared" si="9"/>
        <v>0</v>
      </c>
      <c r="G22" s="282">
        <f t="shared" si="9"/>
        <v>0</v>
      </c>
      <c r="H22" s="282"/>
      <c r="I22" s="282" t="e">
        <f t="shared" si="9"/>
        <v>#REF!</v>
      </c>
      <c r="J22" s="282" t="e">
        <f t="shared" si="9"/>
        <v>#REF!</v>
      </c>
      <c r="K22" s="282" t="e">
        <f t="shared" si="9"/>
        <v>#REF!</v>
      </c>
      <c r="L22" s="282" t="e">
        <f t="shared" si="9"/>
        <v>#REF!</v>
      </c>
      <c r="M22" s="282" t="e">
        <f t="shared" si="9"/>
        <v>#REF!</v>
      </c>
      <c r="N22" s="282" t="e">
        <f t="shared" si="9"/>
        <v>#REF!</v>
      </c>
      <c r="O22" s="282" t="e">
        <f t="shared" si="9"/>
        <v>#REF!</v>
      </c>
      <c r="P22" s="282" t="e">
        <f t="shared" si="9"/>
        <v>#REF!</v>
      </c>
      <c r="Q22" s="282" t="e">
        <f t="shared" si="9"/>
        <v>#REF!</v>
      </c>
      <c r="R22" s="282" t="e">
        <f t="shared" si="9"/>
        <v>#REF!</v>
      </c>
      <c r="S22" s="282" t="e">
        <f t="shared" si="9"/>
        <v>#REF!</v>
      </c>
      <c r="T22" s="282" t="e">
        <f t="shared" si="9"/>
        <v>#REF!</v>
      </c>
      <c r="V22" s="206" t="e">
        <f>D22-P22</f>
        <v>#REF!</v>
      </c>
      <c r="W22" s="206" t="e">
        <f>V22-Q22</f>
        <v>#REF!</v>
      </c>
      <c r="X22" s="206" t="e">
        <f>W22-R22</f>
        <v>#REF!</v>
      </c>
      <c r="Y22" s="254" t="e">
        <f>X22-S22</f>
        <v>#REF!</v>
      </c>
      <c r="Z22" s="206" t="e">
        <f>Y22-T22</f>
        <v>#REF!</v>
      </c>
      <c r="AA22" s="207">
        <f t="shared" ref="AA22:AB24" si="10">D22</f>
        <v>36.099311951601365</v>
      </c>
      <c r="AB22" s="207">
        <f t="shared" si="10"/>
        <v>36.166921890123149</v>
      </c>
      <c r="AC22" s="206">
        <f>0.95*0.95*AA22</f>
        <v>32.579629036320227</v>
      </c>
      <c r="AD22" s="206">
        <f t="shared" ref="AD22:AG24" si="11">0.95*AC22</f>
        <v>30.950647584504214</v>
      </c>
      <c r="AE22" s="206">
        <f t="shared" si="11"/>
        <v>29.403115205279001</v>
      </c>
      <c r="AF22" s="206">
        <f t="shared" si="11"/>
        <v>27.932959445015051</v>
      </c>
      <c r="AG22" s="208">
        <f t="shared" si="11"/>
        <v>26.536311472764297</v>
      </c>
      <c r="AH22" s="206"/>
    </row>
    <row r="23" spans="2:38" ht="18.600000000000001" customHeight="1">
      <c r="B23" s="553"/>
      <c r="C23" s="283" t="s">
        <v>370</v>
      </c>
      <c r="D23" s="282">
        <f t="shared" ref="D23:T23" si="12">D28+D34+D39+D44+D49+D55+D61</f>
        <v>20.486337781106968</v>
      </c>
      <c r="E23" s="282">
        <f t="shared" si="12"/>
        <v>19.93290771312315</v>
      </c>
      <c r="F23" s="321"/>
      <c r="G23" s="282">
        <f t="shared" si="12"/>
        <v>0.32088227999999996</v>
      </c>
      <c r="H23" s="282"/>
      <c r="I23" s="282" t="e">
        <f t="shared" si="12"/>
        <v>#REF!</v>
      </c>
      <c r="J23" s="282" t="e">
        <f t="shared" si="12"/>
        <v>#REF!</v>
      </c>
      <c r="K23" s="282" t="e">
        <f t="shared" si="12"/>
        <v>#REF!</v>
      </c>
      <c r="L23" s="282" t="e">
        <f t="shared" si="12"/>
        <v>#REF!</v>
      </c>
      <c r="M23" s="282" t="e">
        <f t="shared" si="12"/>
        <v>#REF!</v>
      </c>
      <c r="N23" s="282" t="e">
        <f t="shared" si="12"/>
        <v>#REF!</v>
      </c>
      <c r="O23" s="282" t="e">
        <f t="shared" si="12"/>
        <v>#REF!</v>
      </c>
      <c r="P23" s="282" t="e">
        <f t="shared" si="12"/>
        <v>#REF!</v>
      </c>
      <c r="Q23" s="282" t="e">
        <f t="shared" si="12"/>
        <v>#REF!</v>
      </c>
      <c r="R23" s="282" t="e">
        <f t="shared" si="12"/>
        <v>#REF!</v>
      </c>
      <c r="S23" s="282" t="e">
        <f t="shared" si="12"/>
        <v>#REF!</v>
      </c>
      <c r="T23" s="282" t="e">
        <f t="shared" si="12"/>
        <v>#REF!</v>
      </c>
      <c r="V23" s="206"/>
      <c r="W23" s="206"/>
      <c r="X23" s="206"/>
      <c r="Y23" s="206"/>
      <c r="Z23" s="206"/>
      <c r="AA23" s="207">
        <f t="shared" si="10"/>
        <v>20.486337781106968</v>
      </c>
      <c r="AB23" s="207">
        <f t="shared" si="10"/>
        <v>19.93290771312315</v>
      </c>
      <c r="AC23" s="206">
        <f>0.95*0.95*AA23</f>
        <v>18.48891984744904</v>
      </c>
      <c r="AD23" s="206">
        <f t="shared" si="11"/>
        <v>17.564473855076589</v>
      </c>
      <c r="AE23" s="206">
        <f t="shared" si="11"/>
        <v>16.686250162322757</v>
      </c>
      <c r="AF23" s="206">
        <f t="shared" si="11"/>
        <v>15.851937654206619</v>
      </c>
      <c r="AG23" s="208">
        <f t="shared" si="11"/>
        <v>15.059340771496288</v>
      </c>
      <c r="AH23" s="206"/>
    </row>
    <row r="24" spans="2:38" ht="33" customHeight="1">
      <c r="B24" s="553"/>
      <c r="C24" s="283" t="s">
        <v>371</v>
      </c>
      <c r="D24" s="282">
        <f t="shared" ref="D24:T24" si="13">D29+D35+D40+D45+D50+D56+D62</f>
        <v>15.612974170494399</v>
      </c>
      <c r="E24" s="282">
        <f t="shared" si="13"/>
        <v>16.234014176999999</v>
      </c>
      <c r="F24" s="321" t="e">
        <f t="shared" si="13"/>
        <v>#VALUE!</v>
      </c>
      <c r="G24" s="282">
        <f t="shared" si="13"/>
        <v>0</v>
      </c>
      <c r="H24" s="282"/>
      <c r="I24" s="282" t="e">
        <f t="shared" si="13"/>
        <v>#REF!</v>
      </c>
      <c r="J24" s="282" t="e">
        <f t="shared" si="13"/>
        <v>#REF!</v>
      </c>
      <c r="K24" s="282" t="e">
        <f t="shared" si="13"/>
        <v>#REF!</v>
      </c>
      <c r="L24" s="282" t="e">
        <f t="shared" si="13"/>
        <v>#REF!</v>
      </c>
      <c r="M24" s="282" t="e">
        <f t="shared" si="13"/>
        <v>#REF!</v>
      </c>
      <c r="N24" s="282" t="e">
        <f t="shared" si="13"/>
        <v>#REF!</v>
      </c>
      <c r="O24" s="282" t="e">
        <f t="shared" si="13"/>
        <v>#REF!</v>
      </c>
      <c r="P24" s="282" t="e">
        <f t="shared" si="13"/>
        <v>#REF!</v>
      </c>
      <c r="Q24" s="282" t="e">
        <f t="shared" si="13"/>
        <v>#REF!</v>
      </c>
      <c r="R24" s="282" t="e">
        <f t="shared" si="13"/>
        <v>#REF!</v>
      </c>
      <c r="S24" s="282" t="e">
        <f t="shared" si="13"/>
        <v>#REF!</v>
      </c>
      <c r="T24" s="282" t="e">
        <f t="shared" si="13"/>
        <v>#REF!</v>
      </c>
      <c r="V24" s="206"/>
      <c r="W24" s="206"/>
      <c r="X24" s="206"/>
      <c r="Y24" s="206"/>
      <c r="Z24" s="206"/>
      <c r="AA24" s="207">
        <f t="shared" si="10"/>
        <v>15.612974170494399</v>
      </c>
      <c r="AB24" s="207">
        <f t="shared" si="10"/>
        <v>16.234014176999999</v>
      </c>
      <c r="AC24" s="206">
        <f>0.95*0.95*AA24</f>
        <v>14.090709188871195</v>
      </c>
      <c r="AD24" s="206">
        <f t="shared" si="11"/>
        <v>13.386173729427634</v>
      </c>
      <c r="AE24" s="206">
        <f t="shared" si="11"/>
        <v>12.716865042956252</v>
      </c>
      <c r="AF24" s="206">
        <f t="shared" si="11"/>
        <v>12.081021790808439</v>
      </c>
      <c r="AG24" s="208">
        <f t="shared" si="11"/>
        <v>11.476970701268016</v>
      </c>
      <c r="AH24" s="206"/>
    </row>
    <row r="25" spans="2:38" ht="42" customHeight="1">
      <c r="B25" s="554"/>
      <c r="C25" s="283" t="s">
        <v>396</v>
      </c>
      <c r="D25" s="282">
        <f t="shared" ref="D25:T25" si="14">D30+D36+D41+D46+D51+D57+D63</f>
        <v>0</v>
      </c>
      <c r="E25" s="282">
        <f t="shared" si="14"/>
        <v>0</v>
      </c>
      <c r="F25" s="321">
        <f t="shared" si="14"/>
        <v>0</v>
      </c>
      <c r="G25" s="282">
        <f t="shared" si="14"/>
        <v>0</v>
      </c>
      <c r="H25" s="282"/>
      <c r="I25" s="282">
        <f t="shared" si="14"/>
        <v>5.3102547458</v>
      </c>
      <c r="J25" s="282">
        <f t="shared" si="14"/>
        <v>5.0655850027000007</v>
      </c>
      <c r="K25" s="282">
        <f t="shared" si="14"/>
        <v>4.7560235799999999</v>
      </c>
      <c r="L25" s="282">
        <f t="shared" si="14"/>
        <v>4.6601384050000005</v>
      </c>
      <c r="M25" s="282">
        <f t="shared" si="14"/>
        <v>4.4271314847499994</v>
      </c>
      <c r="N25" s="282">
        <f t="shared" si="14"/>
        <v>4.4271314847499994</v>
      </c>
      <c r="O25" s="282">
        <f t="shared" si="14"/>
        <v>4.4271314847499994</v>
      </c>
      <c r="P25" s="282" t="e">
        <f t="shared" si="14"/>
        <v>#REF!</v>
      </c>
      <c r="Q25" s="282" t="e">
        <f t="shared" si="14"/>
        <v>#REF!</v>
      </c>
      <c r="R25" s="282" t="e">
        <f t="shared" si="14"/>
        <v>#REF!</v>
      </c>
      <c r="S25" s="282" t="e">
        <f t="shared" si="14"/>
        <v>#REF!</v>
      </c>
      <c r="T25" s="282" t="e">
        <f t="shared" si="14"/>
        <v>#REF!</v>
      </c>
      <c r="V25" s="206"/>
      <c r="W25" s="206"/>
      <c r="X25" s="206"/>
      <c r="Y25" s="206"/>
      <c r="Z25" s="206"/>
      <c r="AA25" s="190"/>
      <c r="AB25" s="195"/>
      <c r="AC25" s="190"/>
      <c r="AD25" s="190"/>
      <c r="AE25" s="190"/>
      <c r="AF25" s="190"/>
      <c r="AG25" s="190"/>
      <c r="AH25" s="190"/>
    </row>
    <row r="26" spans="2:38" ht="18.75">
      <c r="B26" s="214"/>
      <c r="C26" s="191"/>
      <c r="D26" s="215"/>
      <c r="E26" s="215"/>
      <c r="F26" s="322"/>
      <c r="G26" s="215"/>
      <c r="H26" s="215"/>
      <c r="I26" s="215"/>
      <c r="J26" s="190"/>
      <c r="K26" s="206" t="e">
        <f>J27-P27</f>
        <v>#REF!</v>
      </c>
      <c r="L26" s="206" t="e">
        <f>K26-Q27</f>
        <v>#REF!</v>
      </c>
      <c r="M26" s="206" t="e">
        <f>L26-R27</f>
        <v>#REF!</v>
      </c>
      <c r="N26" s="206" t="e">
        <f>M26-S27</f>
        <v>#REF!</v>
      </c>
      <c r="O26" s="190"/>
      <c r="P26" s="190"/>
      <c r="Q26" s="190"/>
      <c r="R26" s="190"/>
      <c r="S26" s="190"/>
      <c r="T26" s="190"/>
      <c r="V26" s="192"/>
      <c r="W26" s="192"/>
      <c r="X26" s="192"/>
      <c r="Y26" s="192"/>
      <c r="Z26" s="192"/>
      <c r="AA26" s="190"/>
      <c r="AB26" s="195"/>
      <c r="AC26" s="214"/>
      <c r="AD26" s="214"/>
      <c r="AE26" s="214"/>
      <c r="AF26" s="214"/>
      <c r="AG26" s="214"/>
      <c r="AH26" s="214"/>
    </row>
    <row r="27" spans="2:38" ht="18.75">
      <c r="B27" s="558" t="s">
        <v>301</v>
      </c>
      <c r="C27" s="203" t="s">
        <v>369</v>
      </c>
      <c r="D27" s="209">
        <f>D28+D29</f>
        <v>5.1051373805197997</v>
      </c>
      <c r="E27" s="209">
        <f>E28+E29</f>
        <v>5.1836950599210994</v>
      </c>
      <c r="F27" s="323"/>
      <c r="G27" s="209"/>
      <c r="H27" s="209"/>
      <c r="I27" s="210" t="e">
        <f>'Ф1-Целевые показатели программ'!#REF!+'Ф1-Целевые показатели программ'!#REF!</f>
        <v>#REF!</v>
      </c>
      <c r="J27" s="204" t="e">
        <f>'Ф1-Целевые показатели программ'!#REF!+'Ф1-Целевые показатели программ'!#REF!</f>
        <v>#REF!</v>
      </c>
      <c r="K27" s="204" t="e">
        <f>'Ф1-Целевые показатели программ'!#REF!+'Ф1-Целевые показатели программ'!#REF!</f>
        <v>#REF!</v>
      </c>
      <c r="L27" s="204" t="e">
        <f>'Ф1-Целевые показатели программ'!#REF!+'Ф1-Целевые показатели программ'!#REF!</f>
        <v>#REF!</v>
      </c>
      <c r="M27" s="204" t="e">
        <f>'Ф1-Целевые показатели программ'!#REF!+'Ф1-Целевые показатели программ'!#REF!</f>
        <v>#REF!</v>
      </c>
      <c r="N27" s="204" t="e">
        <f>'Ф1-Целевые показатели программ'!#REF!+'Ф1-Целевые показатели программ'!#REF!</f>
        <v>#REF!</v>
      </c>
      <c r="O27" s="204" t="e">
        <f>'Ф1-Целевые показатели программ'!#REF!+'Ф1-Целевые показатели программ'!#REF!</f>
        <v>#REF!</v>
      </c>
      <c r="P27" s="205" t="e">
        <f>0.001*'Эффекты '!H50</f>
        <v>#REF!</v>
      </c>
      <c r="Q27" s="205" t="e">
        <f>'Эффекты '!W50*0.001</f>
        <v>#REF!</v>
      </c>
      <c r="R27" s="205" t="e">
        <f>'Эффекты '!Z50*0.001</f>
        <v>#REF!</v>
      </c>
      <c r="S27" s="205" t="e">
        <f>'Эффекты '!AC50*0.001</f>
        <v>#REF!</v>
      </c>
      <c r="T27" s="205" t="e">
        <f>'Эффекты '!AF50*0.001</f>
        <v>#REF!</v>
      </c>
      <c r="V27" s="206" t="e">
        <f>D27-P27</f>
        <v>#REF!</v>
      </c>
      <c r="W27" s="206" t="e">
        <f t="shared" ref="W27:Z29" si="15">V27-Q27</f>
        <v>#REF!</v>
      </c>
      <c r="X27" s="206" t="e">
        <f t="shared" si="15"/>
        <v>#REF!</v>
      </c>
      <c r="Y27" s="254" t="e">
        <f t="shared" si="15"/>
        <v>#REF!</v>
      </c>
      <c r="Z27" s="206" t="e">
        <f t="shared" si="15"/>
        <v>#REF!</v>
      </c>
      <c r="AA27" s="195">
        <f t="shared" ref="AA27:AB29" si="16">D27</f>
        <v>5.1051373805197997</v>
      </c>
      <c r="AB27" s="207">
        <f t="shared" si="16"/>
        <v>5.1836950599210994</v>
      </c>
      <c r="AC27" s="206">
        <f>0.95*0.95*AA27</f>
        <v>4.6073864859191191</v>
      </c>
      <c r="AD27" s="206">
        <f t="shared" ref="AD27:AG29" si="17">0.95*AC27</f>
        <v>4.3770171616231632</v>
      </c>
      <c r="AE27" s="206">
        <f t="shared" si="17"/>
        <v>4.1581663035420044</v>
      </c>
      <c r="AF27" s="206">
        <f t="shared" si="17"/>
        <v>3.9502579883649038</v>
      </c>
      <c r="AG27" s="208">
        <f t="shared" si="17"/>
        <v>3.7527450889466585</v>
      </c>
      <c r="AH27" s="206"/>
    </row>
    <row r="28" spans="2:38" ht="18.600000000000001" customHeight="1">
      <c r="B28" s="559"/>
      <c r="C28" s="203" t="s">
        <v>370</v>
      </c>
      <c r="D28" s="209">
        <v>3.1040446295197999</v>
      </c>
      <c r="E28" s="209">
        <v>3.0393155839210997</v>
      </c>
      <c r="F28" s="323"/>
      <c r="G28" s="209"/>
      <c r="H28" s="209"/>
      <c r="I28" s="210" t="e">
        <f>'Ф1-Целевые показатели программ'!#REF!</f>
        <v>#REF!</v>
      </c>
      <c r="J28" s="204" t="e">
        <f>'Ф1-Целевые показатели программ'!#REF!</f>
        <v>#REF!</v>
      </c>
      <c r="K28" s="204" t="e">
        <f>'Ф1-Целевые показатели программ'!#REF!</f>
        <v>#REF!</v>
      </c>
      <c r="L28" s="204" t="e">
        <f>'Ф1-Целевые показатели программ'!#REF!</f>
        <v>#REF!</v>
      </c>
      <c r="M28" s="204" t="e">
        <f>'Ф1-Целевые показатели программ'!#REF!</f>
        <v>#REF!</v>
      </c>
      <c r="N28" s="204" t="e">
        <f>'Ф1-Целевые показатели программ'!#REF!</f>
        <v>#REF!</v>
      </c>
      <c r="O28" s="204" t="e">
        <f>'Ф1-Целевые показатели программ'!#REF!</f>
        <v>#REF!</v>
      </c>
      <c r="P28" s="205" t="e">
        <f>0.001*'Эффекты '!H51</f>
        <v>#REF!</v>
      </c>
      <c r="Q28" s="205" t="e">
        <f>0.001*'Эффекты '!W51</f>
        <v>#REF!</v>
      </c>
      <c r="R28" s="205" t="e">
        <f>0.001*'Эффекты '!Z51</f>
        <v>#REF!</v>
      </c>
      <c r="S28" s="205" t="e">
        <f>0.001*'Эффекты '!AC51</f>
        <v>#REF!</v>
      </c>
      <c r="T28" s="205" t="e">
        <f>0.001*'Эффекты '!AF51</f>
        <v>#REF!</v>
      </c>
      <c r="V28" s="206" t="e">
        <f>J28-P28</f>
        <v>#REF!</v>
      </c>
      <c r="W28" s="206" t="e">
        <f t="shared" si="15"/>
        <v>#REF!</v>
      </c>
      <c r="X28" s="206" t="e">
        <f t="shared" si="15"/>
        <v>#REF!</v>
      </c>
      <c r="Y28" s="206" t="e">
        <f t="shared" si="15"/>
        <v>#REF!</v>
      </c>
      <c r="Z28" s="206" t="e">
        <f t="shared" si="15"/>
        <v>#REF!</v>
      </c>
      <c r="AA28" s="195">
        <f t="shared" si="16"/>
        <v>3.1040446295197999</v>
      </c>
      <c r="AB28" s="207">
        <f t="shared" si="16"/>
        <v>3.0393155839210997</v>
      </c>
      <c r="AC28" s="206">
        <f>0.95*0.95*AA28</f>
        <v>2.8014002781416192</v>
      </c>
      <c r="AD28" s="206">
        <f t="shared" si="17"/>
        <v>2.6613302642345382</v>
      </c>
      <c r="AE28" s="206">
        <f t="shared" si="17"/>
        <v>2.528263751022811</v>
      </c>
      <c r="AF28" s="206">
        <f t="shared" si="17"/>
        <v>2.4018505634716703</v>
      </c>
      <c r="AG28" s="208">
        <f t="shared" si="17"/>
        <v>2.2817580352980866</v>
      </c>
      <c r="AH28" s="206"/>
    </row>
    <row r="29" spans="2:38" ht="18.75">
      <c r="B29" s="559"/>
      <c r="C29" s="203" t="s">
        <v>371</v>
      </c>
      <c r="D29" s="209">
        <v>2.0010927509999998</v>
      </c>
      <c r="E29" s="216">
        <v>2.1443794760000001</v>
      </c>
      <c r="F29" s="323"/>
      <c r="G29" s="209"/>
      <c r="H29" s="209"/>
      <c r="I29" s="217" t="e">
        <f>'Ф1-Целевые показатели программ'!#REF!</f>
        <v>#REF!</v>
      </c>
      <c r="J29" s="204" t="e">
        <f>'Ф1-Целевые показатели программ'!#REF!</f>
        <v>#REF!</v>
      </c>
      <c r="K29" s="204" t="e">
        <f>'Ф1-Целевые показатели программ'!#REF!</f>
        <v>#REF!</v>
      </c>
      <c r="L29" s="204" t="e">
        <f>'Ф1-Целевые показатели программ'!#REF!</f>
        <v>#REF!</v>
      </c>
      <c r="M29" s="204" t="e">
        <f>'Ф1-Целевые показатели программ'!#REF!</f>
        <v>#REF!</v>
      </c>
      <c r="N29" s="204" t="e">
        <f>'Ф1-Целевые показатели программ'!#REF!</f>
        <v>#REF!</v>
      </c>
      <c r="O29" s="204" t="e">
        <f>'Ф1-Целевые показатели программ'!#REF!</f>
        <v>#REF!</v>
      </c>
      <c r="P29" s="205" t="e">
        <f>0.001*'Эффекты '!H66</f>
        <v>#REF!</v>
      </c>
      <c r="Q29" s="205" t="e">
        <f>0.001*'Эффекты '!W66</f>
        <v>#REF!</v>
      </c>
      <c r="R29" s="211" t="e">
        <f>0.001*'Эффекты '!Z66</f>
        <v>#REF!</v>
      </c>
      <c r="S29" s="205" t="e">
        <f>0.001*'Эффекты '!AC66</f>
        <v>#REF!</v>
      </c>
      <c r="T29" s="205" t="e">
        <f>0.001*'Эффекты '!AF66</f>
        <v>#REF!</v>
      </c>
      <c r="V29" s="206" t="e">
        <f>J29-P29</f>
        <v>#REF!</v>
      </c>
      <c r="W29" s="206" t="e">
        <f t="shared" si="15"/>
        <v>#REF!</v>
      </c>
      <c r="X29" s="206" t="e">
        <f t="shared" si="15"/>
        <v>#REF!</v>
      </c>
      <c r="Y29" s="206" t="e">
        <f t="shared" si="15"/>
        <v>#REF!</v>
      </c>
      <c r="Z29" s="206" t="e">
        <f t="shared" si="15"/>
        <v>#REF!</v>
      </c>
      <c r="AA29" s="195">
        <f t="shared" si="16"/>
        <v>2.0010927509999998</v>
      </c>
      <c r="AB29" s="207">
        <f t="shared" si="16"/>
        <v>2.1443794760000001</v>
      </c>
      <c r="AC29" s="206">
        <f>0.95*0.95*AA29</f>
        <v>1.8059862077774997</v>
      </c>
      <c r="AD29" s="206">
        <f t="shared" si="17"/>
        <v>1.7156868973886246</v>
      </c>
      <c r="AE29" s="206">
        <f t="shared" si="17"/>
        <v>1.6299025525191932</v>
      </c>
      <c r="AF29" s="206">
        <f t="shared" si="17"/>
        <v>1.5484074248932336</v>
      </c>
      <c r="AG29" s="208">
        <f t="shared" si="17"/>
        <v>1.4709870536485719</v>
      </c>
      <c r="AH29" s="206"/>
    </row>
    <row r="30" spans="2:38" ht="37.5" customHeight="1">
      <c r="B30" s="559"/>
      <c r="C30" s="203" t="s">
        <v>372</v>
      </c>
      <c r="D30" s="212"/>
      <c r="E30" s="212"/>
      <c r="F30" s="324"/>
      <c r="G30" s="212"/>
      <c r="H30" s="212"/>
      <c r="I30" s="210">
        <f>'[2]Ф1-Целевые показатели программ'!E153+'[2]Ф1-Целевые показатели программ'!E181</f>
        <v>5.3102547458</v>
      </c>
      <c r="J30" s="204">
        <f>'[2]Ф1-Целевые показатели программ'!F153+'[2]Ф1-Целевые показатели программ'!F181</f>
        <v>5.0655850027000007</v>
      </c>
      <c r="K30" s="204">
        <f>'[2]Ф1-Целевые показатели программ'!G153+'[2]Ф1-Целевые показатели программ'!G181</f>
        <v>4.7560235799999999</v>
      </c>
      <c r="L30" s="204">
        <f>'[2]Ф1-Целевые показатели программ'!L153+'[2]Ф1-Целевые показатели программ'!L181</f>
        <v>4.6601384050000005</v>
      </c>
      <c r="M30" s="204">
        <f>'[2]Ф1-Целевые показатели программ'!M153+'[2]Ф1-Целевые показатели программ'!M181</f>
        <v>4.4271314847499994</v>
      </c>
      <c r="N30" s="204">
        <f>'[2]Ф1-Целевые показатели программ'!N153+'[2]Ф1-Целевые показатели программ'!N181</f>
        <v>4.4271314847499994</v>
      </c>
      <c r="O30" s="204">
        <f>'[2]Ф1-Целевые показатели программ'!O153+'[2]Ф1-Целевые показатели программ'!O181</f>
        <v>4.4271314847499994</v>
      </c>
      <c r="P30" s="205"/>
      <c r="Q30" s="205"/>
      <c r="R30" s="205"/>
      <c r="S30" s="205"/>
      <c r="T30" s="205"/>
      <c r="V30" s="206"/>
      <c r="W30" s="206"/>
      <c r="X30" s="206"/>
      <c r="Y30" s="206"/>
      <c r="Z30" s="206"/>
      <c r="AA30" s="195"/>
      <c r="AB30" s="195"/>
      <c r="AC30" s="213"/>
      <c r="AD30" s="213"/>
      <c r="AE30" s="213"/>
      <c r="AF30" s="213"/>
      <c r="AG30" s="213"/>
      <c r="AH30" s="213"/>
    </row>
    <row r="31" spans="2:38" ht="30.75">
      <c r="B31" s="560"/>
      <c r="C31" s="203" t="s">
        <v>396</v>
      </c>
      <c r="D31" s="212"/>
      <c r="E31" s="212"/>
      <c r="F31" s="324"/>
      <c r="G31" s="212"/>
      <c r="H31" s="212"/>
      <c r="I31" s="210"/>
      <c r="J31" s="204"/>
      <c r="K31" s="204"/>
      <c r="L31" s="204"/>
      <c r="M31" s="204"/>
      <c r="N31" s="204"/>
      <c r="O31" s="204"/>
      <c r="P31" s="205" t="e">
        <f>0.001*'Эффекты '!H75</f>
        <v>#REF!</v>
      </c>
      <c r="Q31" s="205" t="e">
        <f>'Эффекты '!W75*0.001</f>
        <v>#REF!</v>
      </c>
      <c r="R31" s="205" t="e">
        <f>0.001*'Эффекты '!Z75</f>
        <v>#REF!</v>
      </c>
      <c r="S31" s="205" t="e">
        <f>0.001*'Эффекты '!AC75</f>
        <v>#REF!</v>
      </c>
      <c r="T31" s="205" t="e">
        <f>0.001*'Эффекты '!AF75</f>
        <v>#REF!</v>
      </c>
      <c r="V31" s="206"/>
      <c r="W31" s="206"/>
      <c r="X31" s="206"/>
      <c r="Y31" s="206"/>
      <c r="Z31" s="206"/>
      <c r="AA31" s="190"/>
      <c r="AB31" s="195"/>
      <c r="AC31" s="214"/>
      <c r="AD31" s="214"/>
      <c r="AE31" s="214"/>
      <c r="AF31" s="214"/>
      <c r="AG31" s="214"/>
      <c r="AH31" s="214"/>
    </row>
    <row r="32" spans="2:38" s="235" customFormat="1" ht="18.75">
      <c r="B32" s="273"/>
      <c r="C32" s="274"/>
      <c r="D32" s="275"/>
      <c r="E32" s="275"/>
      <c r="F32" s="325"/>
      <c r="G32" s="275"/>
      <c r="H32" s="275"/>
      <c r="I32" s="276"/>
      <c r="J32" s="277"/>
      <c r="K32" s="277" t="e">
        <f>J33-P33</f>
        <v>#REF!</v>
      </c>
      <c r="L32" s="277" t="e">
        <f>K32-Q33</f>
        <v>#REF!</v>
      </c>
      <c r="M32" s="277" t="e">
        <f>L32-R33</f>
        <v>#REF!</v>
      </c>
      <c r="N32" s="277" t="e">
        <f>M32-S33</f>
        <v>#REF!</v>
      </c>
      <c r="O32" s="277"/>
      <c r="P32" s="198"/>
      <c r="Q32" s="198"/>
      <c r="R32" s="198"/>
      <c r="S32" s="198"/>
      <c r="T32" s="198"/>
      <c r="V32" s="253"/>
      <c r="W32" s="253"/>
      <c r="X32" s="253"/>
      <c r="Y32" s="253"/>
      <c r="Z32" s="253"/>
      <c r="AA32" s="198"/>
      <c r="AB32" s="245"/>
      <c r="AC32" s="278"/>
      <c r="AD32" s="278"/>
      <c r="AE32" s="278"/>
      <c r="AF32" s="278"/>
      <c r="AG32" s="278"/>
      <c r="AH32" s="278"/>
      <c r="AL32" s="235">
        <f>0.08/0.12</f>
        <v>0.66666666666666674</v>
      </c>
    </row>
    <row r="33" spans="2:36" ht="23.1" customHeight="1">
      <c r="B33" s="555" t="s">
        <v>395</v>
      </c>
      <c r="C33" s="219" t="s">
        <v>369</v>
      </c>
      <c r="D33" s="225">
        <f>D34+D35</f>
        <v>7.8915955953258656</v>
      </c>
      <c r="E33" s="225">
        <f>E34+E35</f>
        <v>7.8818308167571578</v>
      </c>
      <c r="F33" s="326"/>
      <c r="G33" s="225"/>
      <c r="H33" s="225"/>
      <c r="I33" s="220" t="e">
        <f>I34+I35</f>
        <v>#REF!</v>
      </c>
      <c r="J33" s="221" t="e">
        <f t="shared" ref="J33:O33" si="18">J34+J35</f>
        <v>#REF!</v>
      </c>
      <c r="K33" s="221" t="e">
        <f t="shared" si="18"/>
        <v>#REF!</v>
      </c>
      <c r="L33" s="221" t="e">
        <f t="shared" si="18"/>
        <v>#REF!</v>
      </c>
      <c r="M33" s="221" t="e">
        <f t="shared" si="18"/>
        <v>#REF!</v>
      </c>
      <c r="N33" s="221" t="e">
        <f t="shared" si="18"/>
        <v>#REF!</v>
      </c>
      <c r="O33" s="221" t="e">
        <f t="shared" si="18"/>
        <v>#REF!</v>
      </c>
      <c r="P33" s="299" t="e">
        <f>0.001*'Эффекты '!H86</f>
        <v>#REF!</v>
      </c>
      <c r="Q33" s="223" t="e">
        <f>'Эффекты '!W86*0.001</f>
        <v>#REF!</v>
      </c>
      <c r="R33" s="224" t="e">
        <f>'Эффекты '!Z86*0.001</f>
        <v>#REF!</v>
      </c>
      <c r="S33" s="224" t="e">
        <f>0.001*'Эффекты '!AC86</f>
        <v>#REF!</v>
      </c>
      <c r="T33" s="224" t="e">
        <f>'Эффекты '!AF86*0.001</f>
        <v>#REF!</v>
      </c>
      <c r="V33" s="206" t="e">
        <f>D33-P33</f>
        <v>#REF!</v>
      </c>
      <c r="W33" s="206" t="e">
        <f t="shared" ref="W33:Z35" si="19">V33-Q33</f>
        <v>#REF!</v>
      </c>
      <c r="X33" s="206" t="e">
        <f t="shared" si="19"/>
        <v>#REF!</v>
      </c>
      <c r="Y33" s="254" t="e">
        <f t="shared" si="19"/>
        <v>#REF!</v>
      </c>
      <c r="Z33" s="206" t="e">
        <f t="shared" si="19"/>
        <v>#REF!</v>
      </c>
      <c r="AA33" s="195">
        <f t="shared" ref="AA33:AB35" si="20">D33</f>
        <v>7.8915955953258656</v>
      </c>
      <c r="AB33" s="207">
        <f t="shared" si="20"/>
        <v>7.8818308167571578</v>
      </c>
      <c r="AC33" s="206">
        <f>0.95*0.95*AA33</f>
        <v>7.1221650247815935</v>
      </c>
      <c r="AD33" s="206">
        <f t="shared" ref="AD33:AG35" si="21">0.95*AC33</f>
        <v>6.7660567735425134</v>
      </c>
      <c r="AE33" s="206">
        <f t="shared" si="21"/>
        <v>6.4277539348653878</v>
      </c>
      <c r="AF33" s="206">
        <f t="shared" si="21"/>
        <v>6.106366238122118</v>
      </c>
      <c r="AG33" s="298">
        <f t="shared" si="21"/>
        <v>5.801047926216012</v>
      </c>
      <c r="AH33" s="206"/>
    </row>
    <row r="34" spans="2:36" ht="25.5" customHeight="1">
      <c r="B34" s="556"/>
      <c r="C34" s="219" t="s">
        <v>370</v>
      </c>
      <c r="D34" s="225">
        <v>4.3907860778314669</v>
      </c>
      <c r="E34" s="225">
        <v>4.2003080837571574</v>
      </c>
      <c r="F34" s="326"/>
      <c r="G34" s="225"/>
      <c r="H34" s="225"/>
      <c r="I34" s="220" t="e">
        <f>'Ф1-Целевые показатели программ'!#REF!</f>
        <v>#REF!</v>
      </c>
      <c r="J34" s="221" t="e">
        <f>'Ф1-Целевые показатели программ'!#REF!</f>
        <v>#REF!</v>
      </c>
      <c r="K34" s="221" t="e">
        <f>'Ф1-Целевые показатели программ'!#REF!</f>
        <v>#REF!</v>
      </c>
      <c r="L34" s="221" t="e">
        <f>'Ф1-Целевые показатели программ'!#REF!</f>
        <v>#REF!</v>
      </c>
      <c r="M34" s="221" t="e">
        <f>'Ф1-Целевые показатели программ'!#REF!</f>
        <v>#REF!</v>
      </c>
      <c r="N34" s="221" t="e">
        <f>'Ф1-Целевые показатели программ'!#REF!</f>
        <v>#REF!</v>
      </c>
      <c r="O34" s="221" t="e">
        <f>'Ф1-Целевые показатели программ'!#REF!</f>
        <v>#REF!</v>
      </c>
      <c r="P34" s="224" t="e">
        <f>0.001*'Эффекты '!H87</f>
        <v>#REF!</v>
      </c>
      <c r="Q34" s="343" t="e">
        <f>0.001*'Эффекты '!W87</f>
        <v>#REF!</v>
      </c>
      <c r="R34" s="343" t="e">
        <f>0.001*'Эффекты '!Z87</f>
        <v>#REF!</v>
      </c>
      <c r="S34" s="343" t="e">
        <f>'Эффекты '!AC87*0.001</f>
        <v>#REF!</v>
      </c>
      <c r="T34" s="343" t="e">
        <f>'Эффекты '!AF87*0.001</f>
        <v>#REF!</v>
      </c>
      <c r="V34" s="206" t="e">
        <f>D34-P34</f>
        <v>#REF!</v>
      </c>
      <c r="W34" s="206" t="e">
        <f t="shared" si="19"/>
        <v>#REF!</v>
      </c>
      <c r="X34" s="206" t="e">
        <f t="shared" si="19"/>
        <v>#REF!</v>
      </c>
      <c r="Y34" s="254" t="e">
        <f t="shared" si="19"/>
        <v>#REF!</v>
      </c>
      <c r="Z34" s="206" t="e">
        <f t="shared" si="19"/>
        <v>#REF!</v>
      </c>
      <c r="AA34" s="195">
        <f t="shared" si="20"/>
        <v>4.3907860778314669</v>
      </c>
      <c r="AB34" s="207">
        <f t="shared" si="20"/>
        <v>4.2003080837571574</v>
      </c>
      <c r="AC34" s="206">
        <f>0.95*0.95*AA34</f>
        <v>3.9626844352428989</v>
      </c>
      <c r="AD34" s="206">
        <f t="shared" si="21"/>
        <v>3.7645502134807538</v>
      </c>
      <c r="AE34" s="206">
        <f t="shared" si="21"/>
        <v>3.5763227028067162</v>
      </c>
      <c r="AF34" s="206">
        <f t="shared" si="21"/>
        <v>3.39750656766638</v>
      </c>
      <c r="AG34" s="208">
        <f t="shared" si="21"/>
        <v>3.2276312392830611</v>
      </c>
      <c r="AH34" s="206"/>
    </row>
    <row r="35" spans="2:36" ht="36" customHeight="1">
      <c r="B35" s="556"/>
      <c r="C35" s="219" t="s">
        <v>371</v>
      </c>
      <c r="D35" s="225">
        <v>3.5008095174943983</v>
      </c>
      <c r="E35" s="226">
        <v>3.6815227330000004</v>
      </c>
      <c r="F35" s="326"/>
      <c r="G35" s="225"/>
      <c r="H35" s="225"/>
      <c r="I35" s="227" t="e">
        <f>'Ф1-Целевые показатели программ'!#REF!</f>
        <v>#REF!</v>
      </c>
      <c r="J35" s="221" t="e">
        <f>'Ф1-Целевые показатели программ'!#REF!</f>
        <v>#REF!</v>
      </c>
      <c r="K35" s="221" t="e">
        <f>'Ф1-Целевые показатели программ'!#REF!</f>
        <v>#REF!</v>
      </c>
      <c r="L35" s="221" t="e">
        <f>'Ф1-Целевые показатели программ'!#REF!</f>
        <v>#REF!</v>
      </c>
      <c r="M35" s="221" t="e">
        <f>'Ф1-Целевые показатели программ'!#REF!</f>
        <v>#REF!</v>
      </c>
      <c r="N35" s="221" t="e">
        <f>'Ф1-Целевые показатели программ'!#REF!</f>
        <v>#REF!</v>
      </c>
      <c r="O35" s="221" t="e">
        <f>'Ф1-Целевые показатели программ'!#REF!</f>
        <v>#REF!</v>
      </c>
      <c r="P35" s="284" t="e">
        <f>0.001*'Эффекты '!H102</f>
        <v>#REF!</v>
      </c>
      <c r="Q35" s="223" t="e">
        <f>0.001*'Эффекты '!W102</f>
        <v>#REF!</v>
      </c>
      <c r="R35" s="224" t="e">
        <f>0.001*'Эффекты '!Z102</f>
        <v>#REF!</v>
      </c>
      <c r="S35" s="224" t="e">
        <f>0.001*'Эффекты '!AC102</f>
        <v>#REF!</v>
      </c>
      <c r="T35" s="224" t="e">
        <f>'Эффекты '!AF102*0.001</f>
        <v>#REF!</v>
      </c>
      <c r="V35" s="206" t="e">
        <f>D35-P35</f>
        <v>#REF!</v>
      </c>
      <c r="W35" s="206" t="e">
        <f t="shared" si="19"/>
        <v>#REF!</v>
      </c>
      <c r="X35" s="206" t="e">
        <f t="shared" si="19"/>
        <v>#REF!</v>
      </c>
      <c r="Y35" s="254" t="e">
        <f t="shared" si="19"/>
        <v>#REF!</v>
      </c>
      <c r="Z35" s="206" t="e">
        <f t="shared" si="19"/>
        <v>#REF!</v>
      </c>
      <c r="AA35" s="195">
        <f t="shared" si="20"/>
        <v>3.5008095174943983</v>
      </c>
      <c r="AB35" s="207">
        <f t="shared" si="20"/>
        <v>3.6815227330000004</v>
      </c>
      <c r="AC35" s="206">
        <f>0.95*0.95*AA35</f>
        <v>3.1594805895386942</v>
      </c>
      <c r="AD35" s="206">
        <f t="shared" si="21"/>
        <v>3.0015065600617592</v>
      </c>
      <c r="AE35" s="206">
        <f t="shared" si="21"/>
        <v>2.8514312320586712</v>
      </c>
      <c r="AF35" s="206">
        <f t="shared" si="21"/>
        <v>2.7088596704557375</v>
      </c>
      <c r="AG35" s="208">
        <f t="shared" si="21"/>
        <v>2.5734166869329504</v>
      </c>
      <c r="AH35" s="206"/>
      <c r="AJ35" s="344">
        <f>D33-2.01</f>
        <v>5.8815955953258658</v>
      </c>
    </row>
    <row r="36" spans="2:36" ht="45.6" customHeight="1">
      <c r="B36" s="557"/>
      <c r="C36" s="272" t="s">
        <v>390</v>
      </c>
      <c r="D36" s="228"/>
      <c r="E36" s="228"/>
      <c r="F36" s="327"/>
      <c r="G36" s="228"/>
      <c r="H36" s="228"/>
      <c r="I36" s="220"/>
      <c r="J36" s="222"/>
      <c r="K36" s="222"/>
      <c r="L36" s="222"/>
      <c r="M36" s="222"/>
      <c r="N36" s="222"/>
      <c r="O36" s="222"/>
      <c r="P36" s="224"/>
      <c r="Q36" s="223"/>
      <c r="R36" s="224"/>
      <c r="S36" s="224"/>
      <c r="T36" s="224"/>
      <c r="V36" s="190"/>
      <c r="W36" s="190"/>
      <c r="X36" s="190"/>
      <c r="Y36" s="190"/>
      <c r="Z36" s="190"/>
      <c r="AA36" s="190"/>
      <c r="AB36" s="195"/>
      <c r="AC36" s="190"/>
      <c r="AD36" s="190"/>
      <c r="AE36" s="190"/>
      <c r="AF36" s="190"/>
      <c r="AG36" s="190"/>
      <c r="AH36" s="190"/>
    </row>
    <row r="37" spans="2:36" s="235" customFormat="1" ht="18.75">
      <c r="B37" s="281"/>
      <c r="C37" s="274"/>
      <c r="D37" s="275"/>
      <c r="E37" s="275"/>
      <c r="F37" s="325"/>
      <c r="G37" s="275"/>
      <c r="H37" s="275"/>
      <c r="I37" s="276"/>
      <c r="J37" s="253"/>
      <c r="K37" s="253">
        <v>2.85</v>
      </c>
      <c r="L37" s="253" t="e">
        <f>K37-Q38</f>
        <v>#REF!</v>
      </c>
      <c r="M37" s="253" t="e">
        <f>L37-R38</f>
        <v>#REF!</v>
      </c>
      <c r="N37" s="253" t="e">
        <f>M37-S38</f>
        <v>#REF!</v>
      </c>
      <c r="O37" s="253"/>
      <c r="P37" s="253" t="e">
        <f>K38-Q38</f>
        <v>#REF!</v>
      </c>
      <c r="Q37" s="279" t="e">
        <f>P37-R38</f>
        <v>#REF!</v>
      </c>
      <c r="R37" s="279" t="e">
        <f>Q37-S38</f>
        <v>#REF!</v>
      </c>
      <c r="S37" s="198"/>
      <c r="T37" s="198"/>
      <c r="V37" s="198"/>
      <c r="W37" s="198"/>
      <c r="X37" s="198"/>
      <c r="Y37" s="198"/>
      <c r="Z37" s="198"/>
      <c r="AA37" s="198"/>
      <c r="AB37" s="245"/>
      <c r="AC37" s="198"/>
      <c r="AD37" s="198"/>
      <c r="AE37" s="198"/>
      <c r="AF37" s="198"/>
      <c r="AG37" s="198"/>
      <c r="AH37" s="198"/>
    </row>
    <row r="38" spans="2:36" ht="44.45" customHeight="1">
      <c r="B38" s="561" t="s">
        <v>303</v>
      </c>
      <c r="C38" s="218" t="s">
        <v>369</v>
      </c>
      <c r="D38" s="236">
        <f>SUM(D39:D40)</f>
        <v>3.0322824609999999</v>
      </c>
      <c r="E38" s="236">
        <f>SUM(E39:E40)</f>
        <v>2.9753046809999999</v>
      </c>
      <c r="F38" s="316"/>
      <c r="G38" s="236"/>
      <c r="H38" s="236"/>
      <c r="I38" s="230" t="e">
        <f>'Ф1-Целевые показатели программ'!#REF!+'Ф1-Целевые показатели программ'!#REF!</f>
        <v>#REF!</v>
      </c>
      <c r="J38" s="234" t="e">
        <f>'Ф1-Целевые показатели программ'!#REF!+'Ф1-Целевые показатели программ'!#REF!</f>
        <v>#REF!</v>
      </c>
      <c r="K38" s="234" t="e">
        <f>'Ф1-Целевые показатели программ'!#REF!+'Ф1-Целевые показатели программ'!#REF!</f>
        <v>#REF!</v>
      </c>
      <c r="L38" s="234" t="e">
        <f>'Ф1-Целевые показатели программ'!#REF!+'Ф1-Целевые показатели программ'!#REF!</f>
        <v>#REF!</v>
      </c>
      <c r="M38" s="234" t="e">
        <f>'Ф1-Целевые показатели программ'!#REF!+'Ф1-Целевые показатели программ'!#REF!</f>
        <v>#REF!</v>
      </c>
      <c r="N38" s="234" t="e">
        <f>'Ф1-Целевые показатели программ'!#REF!+'Ф1-Целевые показатели программ'!#REF!</f>
        <v>#REF!</v>
      </c>
      <c r="O38" s="234" t="e">
        <f>'Ф1-Целевые показатели программ'!#REF!+'Ф1-Целевые показатели программ'!#REF!</f>
        <v>#REF!</v>
      </c>
      <c r="P38" s="231"/>
      <c r="Q38" s="233" t="e">
        <f>'Эффекты '!W122*0.001</f>
        <v>#REF!</v>
      </c>
      <c r="R38" s="232" t="e">
        <f>0.001*'Эффекты '!Z122</f>
        <v>#REF!</v>
      </c>
      <c r="S38" s="232" t="e">
        <f>0.001*'Эффекты '!AC122</f>
        <v>#REF!</v>
      </c>
      <c r="T38" s="232" t="e">
        <f>'Эффекты '!AF122*0.001</f>
        <v>#REF!</v>
      </c>
      <c r="U38" s="235"/>
      <c r="V38" s="206">
        <f>D38-P38</f>
        <v>3.0322824609999999</v>
      </c>
      <c r="W38" s="206" t="e">
        <f t="shared" ref="W38:Z40" si="22">V38-Q38</f>
        <v>#REF!</v>
      </c>
      <c r="X38" s="206" t="e">
        <f t="shared" si="22"/>
        <v>#REF!</v>
      </c>
      <c r="Y38" s="208" t="e">
        <f t="shared" si="22"/>
        <v>#REF!</v>
      </c>
      <c r="Z38" s="206" t="e">
        <f t="shared" si="22"/>
        <v>#REF!</v>
      </c>
      <c r="AA38" s="195">
        <f t="shared" ref="AA38:AB40" si="23">D38</f>
        <v>3.0322824609999999</v>
      </c>
      <c r="AB38" s="207">
        <f t="shared" si="23"/>
        <v>2.9753046809999999</v>
      </c>
      <c r="AC38" s="206">
        <f>0.95*0.95*AA38</f>
        <v>2.7366349210524996</v>
      </c>
      <c r="AD38" s="206">
        <f t="shared" ref="AD38:AF40" si="24">0.95*AC38</f>
        <v>2.5998031749998747</v>
      </c>
      <c r="AE38" s="206">
        <f t="shared" si="24"/>
        <v>2.4698130162498808</v>
      </c>
      <c r="AF38" s="206">
        <f t="shared" si="24"/>
        <v>2.3463223654373868</v>
      </c>
      <c r="AG38" s="208">
        <f>0.95*AF38+0.06</f>
        <v>2.2890062471655175</v>
      </c>
      <c r="AH38" s="206"/>
    </row>
    <row r="39" spans="2:36" ht="90.6" customHeight="1">
      <c r="B39" s="562"/>
      <c r="C39" s="218" t="s">
        <v>370</v>
      </c>
      <c r="D39" s="236">
        <v>1.6364910019999999</v>
      </c>
      <c r="E39" s="236">
        <v>1.528738283</v>
      </c>
      <c r="F39" s="316" t="s">
        <v>403</v>
      </c>
      <c r="G39" s="236">
        <f>0.505*0.12</f>
        <v>6.0600000000000001E-2</v>
      </c>
      <c r="H39" s="236"/>
      <c r="I39" s="230" t="e">
        <f>'Ф1-Целевые показатели программ'!#REF!</f>
        <v>#REF!</v>
      </c>
      <c r="J39" s="234" t="e">
        <f>'Ф1-Целевые показатели программ'!#REF!</f>
        <v>#REF!</v>
      </c>
      <c r="K39" s="234" t="e">
        <f>'Ф1-Целевые показатели программ'!#REF!</f>
        <v>#REF!</v>
      </c>
      <c r="L39" s="234" t="e">
        <f>'Ф1-Целевые показатели программ'!#REF!</f>
        <v>#REF!</v>
      </c>
      <c r="M39" s="234" t="e">
        <f>'Ф1-Целевые показатели программ'!#REF!</f>
        <v>#REF!</v>
      </c>
      <c r="N39" s="234" t="e">
        <f>'Ф1-Целевые показатели программ'!#REF!</f>
        <v>#REF!</v>
      </c>
      <c r="O39" s="234" t="e">
        <f>'Ф1-Целевые показатели программ'!#REF!</f>
        <v>#REF!</v>
      </c>
      <c r="P39" s="232" t="e">
        <f>'Эффекты '!H123*0.001</f>
        <v>#REF!</v>
      </c>
      <c r="Q39" s="233" t="e">
        <f>0.001*'Эффекты '!W123</f>
        <v>#REF!</v>
      </c>
      <c r="R39" s="232" t="e">
        <f>0.001*'Эффекты '!Z123</f>
        <v>#REF!</v>
      </c>
      <c r="S39" s="232" t="e">
        <f>0.001*'Эффекты '!AC123</f>
        <v>#REF!</v>
      </c>
      <c r="T39" s="232" t="e">
        <f>0.001*'Эффекты '!AF123</f>
        <v>#REF!</v>
      </c>
      <c r="U39" s="235"/>
      <c r="V39" s="206" t="e">
        <f>D39-P39</f>
        <v>#REF!</v>
      </c>
      <c r="W39" s="206" t="e">
        <f t="shared" si="22"/>
        <v>#REF!</v>
      </c>
      <c r="X39" s="206" t="e">
        <f t="shared" si="22"/>
        <v>#REF!</v>
      </c>
      <c r="Y39" s="208" t="e">
        <f t="shared" si="22"/>
        <v>#REF!</v>
      </c>
      <c r="Z39" s="206" t="e">
        <f t="shared" si="22"/>
        <v>#REF!</v>
      </c>
      <c r="AA39" s="195">
        <f t="shared" si="23"/>
        <v>1.6364910019999999</v>
      </c>
      <c r="AB39" s="207">
        <f t="shared" si="23"/>
        <v>1.528738283</v>
      </c>
      <c r="AC39" s="206">
        <f>0.95*0.95*AA39</f>
        <v>1.4769331293049999</v>
      </c>
      <c r="AD39" s="206">
        <f t="shared" si="24"/>
        <v>1.4030864728397499</v>
      </c>
      <c r="AE39" s="206">
        <f t="shared" si="24"/>
        <v>1.3329321491977624</v>
      </c>
      <c r="AF39" s="206">
        <f t="shared" si="24"/>
        <v>1.2662855417378742</v>
      </c>
      <c r="AG39" s="208">
        <f>0.95*AF39+0.06</f>
        <v>1.2629712646509805</v>
      </c>
      <c r="AH39" s="206"/>
    </row>
    <row r="40" spans="2:36" ht="36" customHeight="1">
      <c r="B40" s="562"/>
      <c r="C40" s="218" t="s">
        <v>371</v>
      </c>
      <c r="D40" s="229">
        <v>1.395791459</v>
      </c>
      <c r="E40" s="230">
        <v>1.4465663979999999</v>
      </c>
      <c r="F40" s="328"/>
      <c r="G40" s="230"/>
      <c r="H40" s="230"/>
      <c r="I40" s="230" t="e">
        <f>'Ф1-Целевые показатели программ'!#REF!</f>
        <v>#REF!</v>
      </c>
      <c r="J40" s="234" t="e">
        <f>'Ф1-Целевые показатели программ'!#REF!</f>
        <v>#REF!</v>
      </c>
      <c r="K40" s="234" t="e">
        <f>'Ф1-Целевые показатели программ'!#REF!</f>
        <v>#REF!</v>
      </c>
      <c r="L40" s="234" t="e">
        <f>'Ф1-Целевые показатели программ'!#REF!</f>
        <v>#REF!</v>
      </c>
      <c r="M40" s="234" t="e">
        <f>'Ф1-Целевые показатели программ'!#REF!</f>
        <v>#REF!</v>
      </c>
      <c r="N40" s="234" t="e">
        <f>'Ф1-Целевые показатели программ'!#REF!</f>
        <v>#REF!</v>
      </c>
      <c r="O40" s="234" t="e">
        <f>'Ф1-Целевые показатели программ'!#REF!</f>
        <v>#REF!</v>
      </c>
      <c r="P40" s="232" t="e">
        <f>0.001*'Эффекты '!H138</f>
        <v>#REF!</v>
      </c>
      <c r="Q40" s="233" t="e">
        <f>0.001*'Эффекты '!W138</f>
        <v>#REF!</v>
      </c>
      <c r="R40" s="232" t="e">
        <f>0.001*'Эффекты '!Z138</f>
        <v>#REF!</v>
      </c>
      <c r="S40" s="232" t="e">
        <f>0.001*'Эффекты '!AC138</f>
        <v>#REF!</v>
      </c>
      <c r="T40" s="232" t="e">
        <f>0.001*'Эффекты '!AF138</f>
        <v>#REF!</v>
      </c>
      <c r="U40" s="235"/>
      <c r="V40" s="206" t="e">
        <f>D40-P40</f>
        <v>#REF!</v>
      </c>
      <c r="W40" s="206" t="e">
        <f t="shared" si="22"/>
        <v>#REF!</v>
      </c>
      <c r="X40" s="206" t="e">
        <f t="shared" si="22"/>
        <v>#REF!</v>
      </c>
      <c r="Y40" s="208" t="e">
        <f t="shared" si="22"/>
        <v>#REF!</v>
      </c>
      <c r="Z40" s="206" t="e">
        <f t="shared" si="22"/>
        <v>#REF!</v>
      </c>
      <c r="AA40" s="195">
        <f t="shared" si="23"/>
        <v>1.395791459</v>
      </c>
      <c r="AB40" s="207">
        <f t="shared" si="23"/>
        <v>1.4465663979999999</v>
      </c>
      <c r="AC40" s="206">
        <f>0.95*0.95*AA40</f>
        <v>1.2597017917475</v>
      </c>
      <c r="AD40" s="206">
        <f t="shared" si="24"/>
        <v>1.1967167021601248</v>
      </c>
      <c r="AE40" s="206">
        <f t="shared" si="24"/>
        <v>1.1368808670521184</v>
      </c>
      <c r="AF40" s="206">
        <f t="shared" si="24"/>
        <v>1.0800368236995124</v>
      </c>
      <c r="AG40" s="208">
        <f>0.95*AF40</f>
        <v>1.0260349825145367</v>
      </c>
      <c r="AH40" s="206"/>
    </row>
    <row r="41" spans="2:36" ht="30.75">
      <c r="B41" s="562"/>
      <c r="C41" s="218" t="s">
        <v>390</v>
      </c>
      <c r="D41" s="229"/>
      <c r="E41" s="229"/>
      <c r="F41" s="329"/>
      <c r="G41" s="229"/>
      <c r="H41" s="229"/>
      <c r="I41" s="230"/>
      <c r="J41" s="231"/>
      <c r="K41" s="231"/>
      <c r="L41" s="231"/>
      <c r="M41" s="231"/>
      <c r="N41" s="231"/>
      <c r="O41" s="231"/>
      <c r="P41" s="232" t="e">
        <f>0.001*'Эффекты '!H147</f>
        <v>#REF!</v>
      </c>
      <c r="Q41" s="233" t="e">
        <f>0.001*'Эффекты '!W147</f>
        <v>#REF!</v>
      </c>
      <c r="R41" s="232" t="e">
        <f>0.001*'Эффекты '!Z147</f>
        <v>#REF!</v>
      </c>
      <c r="S41" s="232" t="e">
        <f>0.001*'Эффекты '!AC147</f>
        <v>#REF!</v>
      </c>
      <c r="T41" s="232" t="e">
        <f>0.001*'Эффекты '!AF147</f>
        <v>#REF!</v>
      </c>
      <c r="U41" s="235"/>
      <c r="V41" s="253"/>
      <c r="W41" s="253"/>
      <c r="X41" s="253"/>
      <c r="Y41" s="253"/>
      <c r="Z41" s="253"/>
      <c r="AA41" s="198"/>
      <c r="AB41" s="195"/>
      <c r="AC41" s="198"/>
      <c r="AD41" s="198"/>
      <c r="AE41" s="198"/>
      <c r="AF41" s="198"/>
      <c r="AG41" s="198"/>
      <c r="AH41" s="198"/>
    </row>
    <row r="42" spans="2:36" s="235" customFormat="1" ht="18.75">
      <c r="B42" s="351" t="e">
        <f>C42+Q43</f>
        <v>#REF!</v>
      </c>
      <c r="C42" s="350" t="e">
        <f>D42+R43</f>
        <v>#REF!</v>
      </c>
      <c r="D42" s="276" t="e">
        <f>E42+S43</f>
        <v>#REF!</v>
      </c>
      <c r="E42" s="276" t="e">
        <f>N43</f>
        <v>#REF!</v>
      </c>
      <c r="F42" s="325"/>
      <c r="G42" s="275"/>
      <c r="H42" s="275"/>
      <c r="I42" s="276" t="e">
        <f>B42+P43</f>
        <v>#REF!</v>
      </c>
      <c r="J42" s="253"/>
      <c r="K42" s="253" t="e">
        <f>J43-P43</f>
        <v>#REF!</v>
      </c>
      <c r="L42" s="253" t="e">
        <f>K42-Q43</f>
        <v>#REF!</v>
      </c>
      <c r="M42" s="253" t="e">
        <f>L42-R43</f>
        <v>#REF!</v>
      </c>
      <c r="N42" s="253" t="e">
        <f>M42-S43</f>
        <v>#REF!</v>
      </c>
      <c r="O42" s="253"/>
      <c r="P42" s="198"/>
      <c r="Q42" s="279"/>
      <c r="R42" s="198"/>
      <c r="S42" s="198"/>
      <c r="T42" s="198"/>
      <c r="V42" s="198"/>
      <c r="W42" s="198"/>
      <c r="X42" s="198"/>
      <c r="Y42" s="198"/>
      <c r="Z42" s="198"/>
      <c r="AA42" s="198"/>
      <c r="AB42" s="245"/>
      <c r="AC42" s="198"/>
      <c r="AD42" s="198"/>
      <c r="AE42" s="198"/>
      <c r="AF42" s="198"/>
      <c r="AG42" s="198"/>
      <c r="AH42" s="198"/>
    </row>
    <row r="43" spans="2:36" ht="45.6" customHeight="1">
      <c r="B43" s="542" t="s">
        <v>304</v>
      </c>
      <c r="C43" s="237" t="s">
        <v>369</v>
      </c>
      <c r="D43" s="243">
        <f>SUM(D44:D45)</f>
        <v>3.0885738270000003</v>
      </c>
      <c r="E43" s="243">
        <f>SUM(E44:E45)</f>
        <v>3.0377686060000002</v>
      </c>
      <c r="F43" s="330"/>
      <c r="G43" s="243"/>
      <c r="H43" s="243"/>
      <c r="I43" s="239" t="e">
        <f>'Ф1-Целевые показатели программ'!#REF!+'Ф1-Целевые показатели программ'!#REF!</f>
        <v>#REF!</v>
      </c>
      <c r="J43" s="244" t="e">
        <f>'Ф1-Целевые показатели программ'!#REF!+'Ф1-Целевые показатели программ'!#REF!</f>
        <v>#REF!</v>
      </c>
      <c r="K43" s="244" t="e">
        <f>'Ф1-Целевые показатели программ'!#REF!+'Ф1-Целевые показатели программ'!#REF!</f>
        <v>#REF!</v>
      </c>
      <c r="L43" s="244" t="e">
        <f>'Ф1-Целевые показатели программ'!#REF!+'Ф1-Целевые показатели программ'!#REF!</f>
        <v>#REF!</v>
      </c>
      <c r="M43" s="244" t="e">
        <f>'Ф1-Целевые показатели программ'!#REF!+'Ф1-Целевые показатели программ'!#REF!</f>
        <v>#REF!</v>
      </c>
      <c r="N43" s="244" t="e">
        <f>'Ф1-Целевые показатели программ'!#REF!+'Ф1-Целевые показатели программ'!#REF!</f>
        <v>#REF!</v>
      </c>
      <c r="O43" s="244" t="e">
        <f>'Ф1-Целевые показатели программ'!#REF!+'Ф1-Целевые показатели программ'!#REF!</f>
        <v>#REF!</v>
      </c>
      <c r="P43" s="240" t="e">
        <f>'Эффекты '!H158*0.001</f>
        <v>#REF!</v>
      </c>
      <c r="Q43" s="242" t="e">
        <f>0.001*'Эффекты '!W158</f>
        <v>#REF!</v>
      </c>
      <c r="R43" s="241" t="e">
        <f>'Эффекты '!Z158*0.001</f>
        <v>#REF!</v>
      </c>
      <c r="S43" s="242" t="e">
        <f>'Эффекты '!AC158*0.001</f>
        <v>#REF!</v>
      </c>
      <c r="T43" s="241" t="e">
        <f>0.001*'Эффекты '!AF158</f>
        <v>#REF!</v>
      </c>
      <c r="U43" s="235"/>
      <c r="V43" s="206" t="e">
        <f>D43-P43</f>
        <v>#REF!</v>
      </c>
      <c r="W43" s="206" t="e">
        <f t="shared" ref="W43:Z45" si="25">V43-Q43</f>
        <v>#REF!</v>
      </c>
      <c r="X43" s="206" t="e">
        <f t="shared" si="25"/>
        <v>#REF!</v>
      </c>
      <c r="Y43" s="254" t="e">
        <f t="shared" si="25"/>
        <v>#REF!</v>
      </c>
      <c r="Z43" s="206" t="e">
        <f t="shared" si="25"/>
        <v>#REF!</v>
      </c>
      <c r="AA43" s="195">
        <f t="shared" ref="AA43:AB45" si="26">D43</f>
        <v>3.0885738270000003</v>
      </c>
      <c r="AB43" s="207">
        <f t="shared" si="26"/>
        <v>3.0377686060000002</v>
      </c>
      <c r="AC43" s="206">
        <f>0.95*0.95*AA43</f>
        <v>2.7874378788675003</v>
      </c>
      <c r="AD43" s="206">
        <f t="shared" ref="AD43:AF45" si="27">0.95*AC43</f>
        <v>2.6480659849241253</v>
      </c>
      <c r="AE43" s="206">
        <f t="shared" si="27"/>
        <v>2.5156626856779187</v>
      </c>
      <c r="AF43" s="206">
        <f t="shared" si="27"/>
        <v>2.3898795513940225</v>
      </c>
      <c r="AG43" s="208">
        <f>0.95*AF43+0.1</f>
        <v>2.3703855738243216</v>
      </c>
      <c r="AH43" s="206"/>
    </row>
    <row r="44" spans="2:36" ht="51.95" customHeight="1">
      <c r="B44" s="542"/>
      <c r="C44" s="237" t="s">
        <v>370</v>
      </c>
      <c r="D44" s="243">
        <v>2.132402087</v>
      </c>
      <c r="E44" s="243">
        <v>1.9500164760000001</v>
      </c>
      <c r="F44" s="330" t="s">
        <v>411</v>
      </c>
      <c r="G44" s="243">
        <f>0.12*0.83</f>
        <v>9.9599999999999994E-2</v>
      </c>
      <c r="H44" s="243"/>
      <c r="I44" s="239" t="e">
        <f>'Ф1-Целевые показатели программ'!#REF!</f>
        <v>#REF!</v>
      </c>
      <c r="J44" s="244" t="e">
        <f>'Ф1-Целевые показатели программ'!#REF!</f>
        <v>#REF!</v>
      </c>
      <c r="K44" s="244" t="e">
        <f>'Ф1-Целевые показатели программ'!#REF!</f>
        <v>#REF!</v>
      </c>
      <c r="L44" s="244" t="e">
        <f>'Ф1-Целевые показатели программ'!#REF!</f>
        <v>#REF!</v>
      </c>
      <c r="M44" s="244" t="e">
        <f>'Ф1-Целевые показатели программ'!#REF!</f>
        <v>#REF!</v>
      </c>
      <c r="N44" s="244" t="e">
        <f>'Ф1-Целевые показатели программ'!#REF!</f>
        <v>#REF!</v>
      </c>
      <c r="O44" s="244" t="e">
        <f>'Ф1-Целевые показатели программ'!#REF!</f>
        <v>#REF!</v>
      </c>
      <c r="P44" s="241" t="e">
        <f>0.001*'Эффекты '!H159</f>
        <v>#REF!</v>
      </c>
      <c r="Q44" s="242" t="e">
        <f>0.001*'Эффекты '!W159</f>
        <v>#REF!</v>
      </c>
      <c r="R44" s="241" t="e">
        <f>0.001*'Эффекты '!Z159</f>
        <v>#REF!</v>
      </c>
      <c r="S44" s="241" t="e">
        <f>0.001*'Эффекты '!AC159</f>
        <v>#REF!</v>
      </c>
      <c r="T44" s="241" t="e">
        <f>0.001*'Эффекты '!AF159</f>
        <v>#REF!</v>
      </c>
      <c r="U44" s="235"/>
      <c r="V44" s="206" t="e">
        <f>D44-P44</f>
        <v>#REF!</v>
      </c>
      <c r="W44" s="206" t="e">
        <f t="shared" si="25"/>
        <v>#REF!</v>
      </c>
      <c r="X44" s="206" t="e">
        <f t="shared" si="25"/>
        <v>#REF!</v>
      </c>
      <c r="Y44" s="208" t="e">
        <f t="shared" si="25"/>
        <v>#REF!</v>
      </c>
      <c r="Z44" s="206" t="e">
        <f t="shared" si="25"/>
        <v>#REF!</v>
      </c>
      <c r="AA44" s="195">
        <f t="shared" si="26"/>
        <v>2.132402087</v>
      </c>
      <c r="AB44" s="207">
        <f t="shared" si="26"/>
        <v>1.9500164760000001</v>
      </c>
      <c r="AC44" s="206">
        <f>0.95*0.95*AA44</f>
        <v>1.9244928835174999</v>
      </c>
      <c r="AD44" s="206">
        <f t="shared" si="27"/>
        <v>1.8282682393416247</v>
      </c>
      <c r="AE44" s="206">
        <f t="shared" si="27"/>
        <v>1.7368548273745434</v>
      </c>
      <c r="AF44" s="206">
        <f t="shared" si="27"/>
        <v>1.6500120860058163</v>
      </c>
      <c r="AG44" s="208">
        <f>0.95*AF44+0.1</f>
        <v>1.6675114817055254</v>
      </c>
      <c r="AH44" s="206"/>
    </row>
    <row r="45" spans="2:36" ht="36" customHeight="1">
      <c r="B45" s="542"/>
      <c r="C45" s="237" t="s">
        <v>371</v>
      </c>
      <c r="D45" s="243">
        <v>0.95617174000000005</v>
      </c>
      <c r="E45" s="239">
        <v>1.0877521299999999</v>
      </c>
      <c r="F45" s="331"/>
      <c r="G45" s="239"/>
      <c r="H45" s="239"/>
      <c r="I45" s="239" t="e">
        <f>'Ф1-Целевые показатели программ'!#REF!</f>
        <v>#REF!</v>
      </c>
      <c r="J45" s="244" t="e">
        <f>'Ф1-Целевые показатели программ'!#REF!</f>
        <v>#REF!</v>
      </c>
      <c r="K45" s="244" t="e">
        <f>'Ф1-Целевые показатели программ'!#REF!</f>
        <v>#REF!</v>
      </c>
      <c r="L45" s="244" t="e">
        <f>'Ф1-Целевые показатели программ'!#REF!</f>
        <v>#REF!</v>
      </c>
      <c r="M45" s="244" t="e">
        <f>'Ф1-Целевые показатели программ'!#REF!</f>
        <v>#REF!</v>
      </c>
      <c r="N45" s="244" t="e">
        <f>'Ф1-Целевые показатели программ'!#REF!</f>
        <v>#REF!</v>
      </c>
      <c r="O45" s="244" t="e">
        <f>'Ф1-Целевые показатели программ'!#REF!</f>
        <v>#REF!</v>
      </c>
      <c r="P45" s="317" t="e">
        <f>0.001*'Эффекты '!H174</f>
        <v>#REF!</v>
      </c>
      <c r="Q45" s="242" t="e">
        <f>0.001*'Эффекты '!W174</f>
        <v>#REF!</v>
      </c>
      <c r="R45" s="241" t="e">
        <f>0.001*'Эффекты '!Z174</f>
        <v>#REF!</v>
      </c>
      <c r="S45" s="241" t="e">
        <f>0.001*'Эффекты '!AC174</f>
        <v>#REF!</v>
      </c>
      <c r="T45" s="241" t="e">
        <f>0.001*'Эффекты '!AF174</f>
        <v>#REF!</v>
      </c>
      <c r="U45" s="235"/>
      <c r="V45" s="206" t="e">
        <f>D45-P45</f>
        <v>#REF!</v>
      </c>
      <c r="W45" s="206" t="e">
        <f t="shared" si="25"/>
        <v>#REF!</v>
      </c>
      <c r="X45" s="206" t="e">
        <f t="shared" si="25"/>
        <v>#REF!</v>
      </c>
      <c r="Y45" s="254" t="e">
        <f t="shared" si="25"/>
        <v>#REF!</v>
      </c>
      <c r="Z45" s="206" t="e">
        <f t="shared" si="25"/>
        <v>#REF!</v>
      </c>
      <c r="AA45" s="195">
        <f t="shared" si="26"/>
        <v>0.95617174000000005</v>
      </c>
      <c r="AB45" s="207">
        <f t="shared" si="26"/>
        <v>1.0877521299999999</v>
      </c>
      <c r="AC45" s="206">
        <f>0.95*0.95*AA45</f>
        <v>0.86294499535000002</v>
      </c>
      <c r="AD45" s="206">
        <f t="shared" si="27"/>
        <v>0.81979774558249996</v>
      </c>
      <c r="AE45" s="206">
        <f t="shared" si="27"/>
        <v>0.77880785830337496</v>
      </c>
      <c r="AF45" s="206">
        <f t="shared" si="27"/>
        <v>0.73986746538820614</v>
      </c>
      <c r="AG45" s="208">
        <f>0.95*AF45</f>
        <v>0.70287409211879581</v>
      </c>
      <c r="AH45" s="206"/>
    </row>
    <row r="46" spans="2:36" ht="36.950000000000003" customHeight="1">
      <c r="B46" s="543"/>
      <c r="C46" s="237" t="s">
        <v>390</v>
      </c>
      <c r="D46" s="238"/>
      <c r="E46" s="238"/>
      <c r="F46" s="332"/>
      <c r="G46" s="238"/>
      <c r="H46" s="238"/>
      <c r="I46" s="239"/>
      <c r="J46" s="240"/>
      <c r="K46" s="240"/>
      <c r="L46" s="240"/>
      <c r="M46" s="240"/>
      <c r="N46" s="240"/>
      <c r="O46" s="240"/>
      <c r="P46" s="242" t="e">
        <f>'Эффекты '!H183*1000</f>
        <v>#REF!</v>
      </c>
      <c r="Q46" s="242" t="e">
        <f>'Эффекты '!W183*0.001</f>
        <v>#REF!</v>
      </c>
      <c r="R46" s="241" t="e">
        <f>0.001*'Эффекты '!Z183</f>
        <v>#REF!</v>
      </c>
      <c r="S46" s="241" t="e">
        <f>0.001*'Эффекты '!AC183</f>
        <v>#REF!</v>
      </c>
      <c r="T46" s="241" t="e">
        <f>0.001*'Эффекты '!AF183</f>
        <v>#REF!</v>
      </c>
      <c r="U46" s="235"/>
      <c r="V46" s="198"/>
      <c r="W46" s="198"/>
      <c r="X46" s="198"/>
      <c r="Y46" s="198"/>
      <c r="Z46" s="198"/>
      <c r="AA46" s="198"/>
      <c r="AB46" s="195"/>
      <c r="AC46" s="198"/>
      <c r="AD46" s="198"/>
      <c r="AE46" s="198"/>
      <c r="AF46" s="198"/>
      <c r="AG46" s="198"/>
      <c r="AH46" s="198"/>
    </row>
    <row r="47" spans="2:36" s="235" customFormat="1" ht="18.75">
      <c r="B47" s="280"/>
      <c r="C47" s="274"/>
      <c r="D47" s="275"/>
      <c r="E47" s="275"/>
      <c r="F47" s="325"/>
      <c r="G47" s="275"/>
      <c r="H47" s="275"/>
      <c r="I47" s="276"/>
      <c r="J47" s="253"/>
      <c r="K47" s="253" t="s">
        <v>413</v>
      </c>
      <c r="L47" s="253" t="e">
        <f>K48-Q48</f>
        <v>#REF!</v>
      </c>
      <c r="M47" s="253" t="e">
        <f>L47-R48</f>
        <v>#REF!</v>
      </c>
      <c r="N47" s="253" t="e">
        <f>M47-S48</f>
        <v>#REF!</v>
      </c>
      <c r="O47" s="253"/>
      <c r="P47" s="198"/>
      <c r="Q47" s="279"/>
      <c r="R47" s="198"/>
      <c r="S47" s="198"/>
      <c r="T47" s="198"/>
      <c r="V47" s="198"/>
      <c r="W47" s="245"/>
      <c r="X47" s="198"/>
      <c r="Y47" s="198"/>
      <c r="Z47" s="198"/>
      <c r="AA47" s="198"/>
      <c r="AB47" s="245"/>
      <c r="AC47" s="198"/>
      <c r="AD47" s="198"/>
      <c r="AE47" s="198"/>
      <c r="AF47" s="198"/>
      <c r="AG47" s="198"/>
      <c r="AH47" s="198"/>
    </row>
    <row r="48" spans="2:36" ht="23.1" customHeight="1">
      <c r="B48" s="544" t="s">
        <v>305</v>
      </c>
      <c r="C48" s="246" t="s">
        <v>369</v>
      </c>
      <c r="D48" s="247">
        <f>SUM(D49:D50)</f>
        <v>8.080703147755699</v>
      </c>
      <c r="E48" s="247">
        <f>SUM(E49:E50)</f>
        <v>8.274864730244893</v>
      </c>
      <c r="F48" s="333"/>
      <c r="G48" s="247"/>
      <c r="H48" s="247"/>
      <c r="I48" s="248" t="e">
        <f>'Ф1-Целевые показатели программ'!#REF!+'Ф1-Целевые показатели программ'!#REF!</f>
        <v>#REF!</v>
      </c>
      <c r="J48" s="249" t="e">
        <f>'Ф1-Целевые показатели программ'!#REF!+'Ф1-Целевые показатели программ'!#REF!</f>
        <v>#REF!</v>
      </c>
      <c r="K48" s="249" t="e">
        <f>'Ф1-Целевые показатели программ'!#REF!+'Ф1-Целевые показатели программ'!#REF!</f>
        <v>#REF!</v>
      </c>
      <c r="L48" s="249" t="e">
        <f>'Ф1-Целевые показатели программ'!#REF!+'Ф1-Целевые показатели программ'!#REF!</f>
        <v>#REF!</v>
      </c>
      <c r="M48" s="249" t="e">
        <f>'Ф1-Целевые показатели программ'!#REF!+'Ф1-Целевые показатели программ'!#REF!</f>
        <v>#REF!</v>
      </c>
      <c r="N48" s="249" t="e">
        <f>'Ф1-Целевые показатели программ'!#REF!+'Ф1-Целевые показатели программ'!#REF!</f>
        <v>#REF!</v>
      </c>
      <c r="O48" s="249" t="e">
        <f>'Ф1-Целевые показатели программ'!#REF!+'Ф1-Целевые показатели программ'!#REF!</f>
        <v>#REF!</v>
      </c>
      <c r="P48" s="250" t="e">
        <f>0.001*'Эффекты '!H195</f>
        <v>#REF!</v>
      </c>
      <c r="Q48" s="285" t="e">
        <f>'Эффекты '!W194*0.001</f>
        <v>#REF!</v>
      </c>
      <c r="R48" s="284" t="e">
        <f>'Эффекты '!Z194*0.001</f>
        <v>#REF!</v>
      </c>
      <c r="S48" s="284" t="e">
        <f>0.001*'Эффекты '!AC194</f>
        <v>#REF!</v>
      </c>
      <c r="T48" s="252" t="e">
        <f>'Эффекты '!AF194*0.001</f>
        <v>#REF!</v>
      </c>
      <c r="U48" s="235"/>
      <c r="V48" s="206" t="e">
        <f>D48-P48</f>
        <v>#REF!</v>
      </c>
      <c r="W48" s="206" t="e">
        <f t="shared" ref="W48:Z50" si="28">V48-Q48</f>
        <v>#REF!</v>
      </c>
      <c r="X48" s="253" t="e">
        <f t="shared" si="28"/>
        <v>#REF!</v>
      </c>
      <c r="Y48" s="254" t="e">
        <f t="shared" si="28"/>
        <v>#REF!</v>
      </c>
      <c r="Z48" s="206" t="e">
        <f t="shared" si="28"/>
        <v>#REF!</v>
      </c>
      <c r="AA48" s="195">
        <f t="shared" ref="AA48:AB50" si="29">D48</f>
        <v>8.080703147755699</v>
      </c>
      <c r="AB48" s="207">
        <f t="shared" si="29"/>
        <v>8.274864730244893</v>
      </c>
      <c r="AC48" s="206">
        <f>0.95*0.95*AA48</f>
        <v>7.2928345908495178</v>
      </c>
      <c r="AD48" s="206">
        <f t="shared" ref="AD48:AF50" si="30">0.95*AC48</f>
        <v>6.9281928613070418</v>
      </c>
      <c r="AE48" s="206">
        <f t="shared" si="30"/>
        <v>6.5817832182416893</v>
      </c>
      <c r="AF48" s="253">
        <f t="shared" si="30"/>
        <v>6.2526940573296041</v>
      </c>
      <c r="AG48" s="208">
        <f>0.95*AF48+0.07</f>
        <v>6.0100593544631238</v>
      </c>
      <c r="AH48" s="206"/>
    </row>
    <row r="49" spans="2:34" ht="80.45" customHeight="1">
      <c r="B49" s="544"/>
      <c r="C49" s="246" t="s">
        <v>370</v>
      </c>
      <c r="D49" s="247">
        <v>5.4623043417556998</v>
      </c>
      <c r="E49" s="247">
        <v>5.6404152842448925</v>
      </c>
      <c r="F49" s="334" t="s">
        <v>405</v>
      </c>
      <c r="G49" s="247">
        <f>0.596019*0.12</f>
        <v>7.1522279999999994E-2</v>
      </c>
      <c r="H49" s="247"/>
      <c r="I49" s="248" t="e">
        <f>'Ф1-Целевые показатели программ'!#REF!</f>
        <v>#REF!</v>
      </c>
      <c r="J49" s="249" t="e">
        <f>'Ф1-Целевые показатели программ'!#REF!</f>
        <v>#REF!</v>
      </c>
      <c r="K49" s="249" t="e">
        <f>'Ф1-Целевые показатели программ'!#REF!</f>
        <v>#REF!</v>
      </c>
      <c r="L49" s="249" t="e">
        <f>'Ф1-Целевые показатели программ'!#REF!</f>
        <v>#REF!</v>
      </c>
      <c r="M49" s="249" t="e">
        <f>'Ф1-Целевые показатели программ'!#REF!</f>
        <v>#REF!</v>
      </c>
      <c r="N49" s="249" t="e">
        <f>'Ф1-Целевые показатели программ'!#REF!</f>
        <v>#REF!</v>
      </c>
      <c r="O49" s="249" t="e">
        <f>'Ф1-Целевые показатели программ'!#REF!</f>
        <v>#REF!</v>
      </c>
      <c r="P49" s="251" t="e">
        <f>'Эффекты '!H195*0.001</f>
        <v>#REF!</v>
      </c>
      <c r="Q49" s="286" t="e">
        <f>'Эффекты '!W195*0.001</f>
        <v>#REF!</v>
      </c>
      <c r="R49" s="286" t="e">
        <f>0.001*'Эффекты '!Z195</f>
        <v>#REF!</v>
      </c>
      <c r="S49" s="286" t="e">
        <f>0.001*'Эффекты '!AC195</f>
        <v>#REF!</v>
      </c>
      <c r="T49" s="252" t="e">
        <f>0.001*'Эффекты '!AF195</f>
        <v>#REF!</v>
      </c>
      <c r="U49" s="235"/>
      <c r="V49" s="206" t="e">
        <f>D49-P49</f>
        <v>#REF!</v>
      </c>
      <c r="W49" s="206" t="e">
        <f t="shared" si="28"/>
        <v>#REF!</v>
      </c>
      <c r="X49" s="253" t="e">
        <f t="shared" si="28"/>
        <v>#REF!</v>
      </c>
      <c r="Y49" s="254" t="e">
        <f t="shared" si="28"/>
        <v>#REF!</v>
      </c>
      <c r="Z49" s="206" t="e">
        <f t="shared" si="28"/>
        <v>#REF!</v>
      </c>
      <c r="AA49" s="195">
        <f t="shared" si="29"/>
        <v>5.4623043417556998</v>
      </c>
      <c r="AB49" s="207">
        <f t="shared" si="29"/>
        <v>5.6404152842448925</v>
      </c>
      <c r="AC49" s="206">
        <f>0.95*0.95*AA49</f>
        <v>4.9297296684345193</v>
      </c>
      <c r="AD49" s="206">
        <f t="shared" si="30"/>
        <v>4.6832431850127936</v>
      </c>
      <c r="AE49" s="206">
        <f t="shared" si="30"/>
        <v>4.4490810257621538</v>
      </c>
      <c r="AF49" s="253">
        <f t="shared" si="30"/>
        <v>4.2266269744740459</v>
      </c>
      <c r="AG49" s="208">
        <f>0.95*AF49+0.07</f>
        <v>4.0852956257503434</v>
      </c>
      <c r="AH49" s="206"/>
    </row>
    <row r="50" spans="2:34" ht="36" customHeight="1">
      <c r="B50" s="544"/>
      <c r="C50" s="246" t="s">
        <v>371</v>
      </c>
      <c r="D50" s="247">
        <v>2.6183988060000001</v>
      </c>
      <c r="E50" s="248">
        <v>2.6344494459999996</v>
      </c>
      <c r="F50" s="335" t="s">
        <v>415</v>
      </c>
      <c r="G50" s="248"/>
      <c r="H50" s="248"/>
      <c r="I50" s="248" t="e">
        <f>'Ф1-Целевые показатели программ'!#REF!</f>
        <v>#REF!</v>
      </c>
      <c r="J50" s="249" t="e">
        <f>'Ф1-Целевые показатели программ'!#REF!</f>
        <v>#REF!</v>
      </c>
      <c r="K50" s="249" t="e">
        <f>'Ф1-Целевые показатели программ'!#REF!</f>
        <v>#REF!</v>
      </c>
      <c r="L50" s="249" t="e">
        <f>'Ф1-Целевые показатели программ'!#REF!</f>
        <v>#REF!</v>
      </c>
      <c r="M50" s="249" t="e">
        <f>'Ф1-Целевые показатели программ'!#REF!</f>
        <v>#REF!</v>
      </c>
      <c r="N50" s="249" t="e">
        <f>'Ф1-Целевые показатели программ'!#REF!</f>
        <v>#REF!</v>
      </c>
      <c r="O50" s="249" t="e">
        <f>'Ф1-Целевые показатели программ'!#REF!</f>
        <v>#REF!</v>
      </c>
      <c r="P50" s="251" t="e">
        <f>'Эффекты '!H210*0.001</f>
        <v>#REF!</v>
      </c>
      <c r="Q50" s="286" t="e">
        <f>0.001*'Эффекты '!W210</f>
        <v>#REF!</v>
      </c>
      <c r="R50" s="286" t="e">
        <f>0.001*'Эффекты '!Z210</f>
        <v>#REF!</v>
      </c>
      <c r="S50" s="287" t="e">
        <f>0.001*'Эффекты '!AC210</f>
        <v>#REF!</v>
      </c>
      <c r="T50" s="252" t="e">
        <f>0.001*'Эффекты '!AF210</f>
        <v>#REF!</v>
      </c>
      <c r="U50" s="235"/>
      <c r="V50" s="206" t="e">
        <f>D50-P50</f>
        <v>#REF!</v>
      </c>
      <c r="W50" s="206" t="e">
        <f t="shared" si="28"/>
        <v>#REF!</v>
      </c>
      <c r="X50" s="253" t="e">
        <f t="shared" si="28"/>
        <v>#REF!</v>
      </c>
      <c r="Y50" s="254" t="e">
        <f t="shared" si="28"/>
        <v>#REF!</v>
      </c>
      <c r="Z50" s="206" t="e">
        <f t="shared" si="28"/>
        <v>#REF!</v>
      </c>
      <c r="AA50" s="195">
        <f t="shared" si="29"/>
        <v>2.6183988060000001</v>
      </c>
      <c r="AB50" s="207">
        <f t="shared" si="29"/>
        <v>2.6344494459999996</v>
      </c>
      <c r="AC50" s="206">
        <f>0.95*0.95*AA50</f>
        <v>2.3631049224149998</v>
      </c>
      <c r="AD50" s="206">
        <f t="shared" si="30"/>
        <v>2.2449496762942496</v>
      </c>
      <c r="AE50" s="206">
        <f t="shared" si="30"/>
        <v>2.1327021924795369</v>
      </c>
      <c r="AF50" s="253">
        <f t="shared" si="30"/>
        <v>2.02606708285556</v>
      </c>
      <c r="AG50" s="208">
        <f>0.95*AF50</f>
        <v>1.9247637287127819</v>
      </c>
      <c r="AH50" s="206"/>
    </row>
    <row r="51" spans="2:34" ht="30.75">
      <c r="B51" s="545"/>
      <c r="C51" s="246" t="s">
        <v>390</v>
      </c>
      <c r="D51" s="255"/>
      <c r="E51" s="255"/>
      <c r="F51" s="336"/>
      <c r="G51" s="255"/>
      <c r="H51" s="255"/>
      <c r="I51" s="248"/>
      <c r="J51" s="250"/>
      <c r="K51" s="250"/>
      <c r="L51" s="250"/>
      <c r="M51" s="250"/>
      <c r="N51" s="250"/>
      <c r="O51" s="250"/>
      <c r="P51" s="251" t="e">
        <f>'Эффекты '!W219*0.001</f>
        <v>#REF!</v>
      </c>
      <c r="Q51" s="287" t="e">
        <f>0.001*'Эффекты '!W219</f>
        <v>#REF!</v>
      </c>
      <c r="R51" s="286" t="e">
        <f>0.001*'Эффекты '!Z219</f>
        <v>#REF!</v>
      </c>
      <c r="S51" s="286" t="e">
        <f>0.001*'Эффекты '!AC219</f>
        <v>#REF!</v>
      </c>
      <c r="T51" s="252" t="e">
        <f>0.001*'Эффекты '!AF219</f>
        <v>#REF!</v>
      </c>
      <c r="U51" s="235"/>
      <c r="V51" s="198"/>
      <c r="W51" s="198"/>
      <c r="X51" s="198"/>
      <c r="Y51" s="198"/>
      <c r="Z51" s="198"/>
      <c r="AA51" s="198"/>
      <c r="AB51" s="195"/>
      <c r="AC51" s="198"/>
      <c r="AD51" s="198"/>
      <c r="AE51" s="198"/>
      <c r="AF51" s="198"/>
      <c r="AG51" s="198"/>
      <c r="AH51" s="198"/>
    </row>
    <row r="52" spans="2:34" s="235" customFormat="1" ht="18.75">
      <c r="B52" s="280"/>
      <c r="C52" s="274"/>
      <c r="D52" s="275"/>
      <c r="E52" s="275"/>
      <c r="F52" s="325"/>
      <c r="G52" s="275"/>
      <c r="H52" s="275"/>
      <c r="I52" s="276"/>
      <c r="J52" s="253"/>
      <c r="K52" s="253" t="e">
        <f>J54-P53</f>
        <v>#REF!</v>
      </c>
      <c r="L52" s="253" t="e">
        <f>K52-Q54</f>
        <v>#REF!</v>
      </c>
      <c r="M52" s="253" t="e">
        <f>L52-R54</f>
        <v>#REF!</v>
      </c>
      <c r="N52" s="253" t="e">
        <f>M52-S54</f>
        <v>#REF!</v>
      </c>
      <c r="O52" s="253" t="e">
        <f>N52-T54</f>
        <v>#REF!</v>
      </c>
      <c r="P52" s="198"/>
      <c r="Q52" s="279"/>
      <c r="R52" s="198"/>
      <c r="S52" s="198"/>
      <c r="T52" s="198"/>
      <c r="V52" s="198"/>
      <c r="W52" s="198"/>
      <c r="X52" s="198"/>
      <c r="Y52" s="198"/>
      <c r="Z52" s="198"/>
      <c r="AA52" s="198"/>
      <c r="AB52" s="245"/>
      <c r="AC52" s="198"/>
      <c r="AD52" s="198"/>
      <c r="AE52" s="198"/>
      <c r="AF52" s="198"/>
      <c r="AG52" s="198"/>
      <c r="AH52" s="198"/>
    </row>
    <row r="53" spans="2:34" ht="18.75">
      <c r="B53" s="546" t="s">
        <v>306</v>
      </c>
      <c r="C53" s="256"/>
      <c r="D53" s="257"/>
      <c r="E53" s="257"/>
      <c r="F53" s="337"/>
      <c r="G53" s="257"/>
      <c r="H53" s="257"/>
      <c r="I53" s="258"/>
      <c r="J53" s="259"/>
      <c r="K53" s="259" t="s">
        <v>412</v>
      </c>
      <c r="L53" s="259"/>
      <c r="M53" s="259"/>
      <c r="N53" s="259"/>
      <c r="O53" s="259"/>
      <c r="P53" s="260"/>
      <c r="Q53" s="261"/>
      <c r="R53" s="260"/>
      <c r="S53" s="260"/>
      <c r="T53" s="260"/>
      <c r="V53" s="190"/>
      <c r="W53" s="190"/>
      <c r="X53" s="190"/>
      <c r="Y53" s="190"/>
      <c r="Z53" s="190"/>
      <c r="AA53" s="190"/>
      <c r="AB53" s="195"/>
      <c r="AC53" s="190"/>
      <c r="AD53" s="190"/>
      <c r="AE53" s="190"/>
      <c r="AF53" s="190"/>
      <c r="AG53" s="190"/>
      <c r="AH53" s="190"/>
    </row>
    <row r="54" spans="2:34" ht="23.1" customHeight="1">
      <c r="B54" s="547"/>
      <c r="C54" s="256" t="s">
        <v>369</v>
      </c>
      <c r="D54" s="262">
        <f>SUM(D55:D56)</f>
        <v>3.4071267370000005</v>
      </c>
      <c r="E54" s="262">
        <f>SUM(E55:E56)</f>
        <v>3.3190312322</v>
      </c>
      <c r="F54" s="338"/>
      <c r="G54" s="262"/>
      <c r="H54" s="262"/>
      <c r="I54" s="258" t="e">
        <f>'Ф1-Целевые показатели программ'!#REF!+'Ф1-Целевые показатели программ'!#REF!</f>
        <v>#REF!</v>
      </c>
      <c r="J54" s="263" t="e">
        <f>'Ф1-Целевые показатели программ'!#REF!+'Ф1-Целевые показатели программ'!#REF!</f>
        <v>#REF!</v>
      </c>
      <c r="K54" s="263" t="e">
        <f>'Ф1-Целевые показатели программ'!#REF!+'Ф1-Целевые показатели программ'!#REF!</f>
        <v>#REF!</v>
      </c>
      <c r="L54" s="263" t="e">
        <f>'Ф1-Целевые показатели программ'!#REF!+'Ф1-Целевые показатели программ'!#REF!</f>
        <v>#REF!</v>
      </c>
      <c r="M54" s="263" t="e">
        <f>'Ф1-Целевые показатели программ'!#REF!+'Ф1-Целевые показатели программ'!#REF!</f>
        <v>#REF!</v>
      </c>
      <c r="N54" s="263" t="e">
        <f>'Ф1-Целевые показатели программ'!#REF!+'Ф1-Целевые показатели программ'!#REF!</f>
        <v>#REF!</v>
      </c>
      <c r="O54" s="263" t="e">
        <f>'Ф1-Целевые показатели программ'!#REF!+'Ф1-Целевые показатели программ'!#REF!</f>
        <v>#REF!</v>
      </c>
      <c r="P54" s="259" t="e">
        <f>'Эффекты '!H230*0.001</f>
        <v>#REF!</v>
      </c>
      <c r="Q54" s="261" t="e">
        <f>'Эффекты '!W230*0.001</f>
        <v>#REF!</v>
      </c>
      <c r="R54" s="260" t="e">
        <f>'Эффекты '!Z230*0.001</f>
        <v>#REF!</v>
      </c>
      <c r="S54" s="260" t="e">
        <f>0.001*'Эффекты '!AC230</f>
        <v>#REF!</v>
      </c>
      <c r="T54" s="260" t="e">
        <f>0.001*'Эффекты '!AF230</f>
        <v>#REF!</v>
      </c>
      <c r="U54" s="235"/>
      <c r="V54" s="206" t="e">
        <f>D54-P54</f>
        <v>#REF!</v>
      </c>
      <c r="W54" s="206" t="e">
        <f t="shared" ref="W54:Z56" si="31">V54-Q54</f>
        <v>#REF!</v>
      </c>
      <c r="X54" s="206" t="e">
        <f t="shared" si="31"/>
        <v>#REF!</v>
      </c>
      <c r="Y54" s="254" t="e">
        <f t="shared" si="31"/>
        <v>#REF!</v>
      </c>
      <c r="Z54" s="206" t="e">
        <f t="shared" si="31"/>
        <v>#REF!</v>
      </c>
      <c r="AA54" s="195">
        <f t="shared" ref="AA54:AB56" si="32">D54</f>
        <v>3.4071267370000005</v>
      </c>
      <c r="AB54" s="207">
        <f t="shared" si="32"/>
        <v>3.3190312322</v>
      </c>
      <c r="AC54" s="206">
        <f>0.95*0.95*AA54</f>
        <v>3.0749318801425005</v>
      </c>
      <c r="AD54" s="206">
        <f t="shared" ref="AD54:AG56" si="33">0.95*AC54</f>
        <v>2.9211852861353753</v>
      </c>
      <c r="AE54" s="206">
        <f t="shared" si="33"/>
        <v>2.7751260218286062</v>
      </c>
      <c r="AF54" s="253">
        <f t="shared" si="33"/>
        <v>2.6363697207371759</v>
      </c>
      <c r="AG54" s="208">
        <f t="shared" si="33"/>
        <v>2.5045512347003172</v>
      </c>
      <c r="AH54" s="206"/>
    </row>
    <row r="55" spans="2:34" ht="23.1" customHeight="1">
      <c r="B55" s="547"/>
      <c r="C55" s="256" t="s">
        <v>370</v>
      </c>
      <c r="D55" s="262">
        <v>1.7553248370000003</v>
      </c>
      <c r="E55" s="262">
        <v>1.6544038322000001</v>
      </c>
      <c r="F55" s="338"/>
      <c r="G55" s="262"/>
      <c r="H55" s="262"/>
      <c r="I55" s="258" t="e">
        <f>'Ф1-Целевые показатели программ'!#REF!</f>
        <v>#REF!</v>
      </c>
      <c r="J55" s="263" t="e">
        <f>'Ф1-Целевые показатели программ'!#REF!</f>
        <v>#REF!</v>
      </c>
      <c r="K55" s="263" t="e">
        <f>'Ф1-Целевые показатели программ'!#REF!</f>
        <v>#REF!</v>
      </c>
      <c r="L55" s="263" t="e">
        <f>'Ф1-Целевые показатели программ'!#REF!</f>
        <v>#REF!</v>
      </c>
      <c r="M55" s="263" t="e">
        <f>'Ф1-Целевые показатели программ'!#REF!</f>
        <v>#REF!</v>
      </c>
      <c r="N55" s="263" t="e">
        <f>'Ф1-Целевые показатели программ'!#REF!</f>
        <v>#REF!</v>
      </c>
      <c r="O55" s="263" t="e">
        <f>'Ф1-Целевые показатели программ'!#REF!</f>
        <v>#REF!</v>
      </c>
      <c r="P55" s="261" t="e">
        <f>'Эффекты '!H231*0.001</f>
        <v>#REF!</v>
      </c>
      <c r="Q55" s="261" t="e">
        <f>'Эффекты '!W231*0.001</f>
        <v>#REF!</v>
      </c>
      <c r="R55" s="260" t="e">
        <f>'Эффекты '!Z231*0.001</f>
        <v>#REF!</v>
      </c>
      <c r="S55" s="260" t="e">
        <f>0.001*'Эффекты '!AC231</f>
        <v>#REF!</v>
      </c>
      <c r="T55" s="260" t="e">
        <f>0.001*'Эффекты '!AF231</f>
        <v>#REF!</v>
      </c>
      <c r="U55" s="235"/>
      <c r="V55" s="206" t="e">
        <f>D55-P55</f>
        <v>#REF!</v>
      </c>
      <c r="W55" s="206" t="e">
        <f t="shared" si="31"/>
        <v>#REF!</v>
      </c>
      <c r="X55" s="206" t="e">
        <f t="shared" si="31"/>
        <v>#REF!</v>
      </c>
      <c r="Y55" s="254" t="e">
        <f t="shared" si="31"/>
        <v>#REF!</v>
      </c>
      <c r="Z55" s="206" t="e">
        <f t="shared" si="31"/>
        <v>#REF!</v>
      </c>
      <c r="AA55" s="195">
        <f t="shared" si="32"/>
        <v>1.7553248370000003</v>
      </c>
      <c r="AB55" s="207">
        <f t="shared" si="32"/>
        <v>1.6544038322000001</v>
      </c>
      <c r="AC55" s="206">
        <f>0.95*0.95*AA55</f>
        <v>1.5841806653925001</v>
      </c>
      <c r="AD55" s="206">
        <f t="shared" si="33"/>
        <v>1.504971632122875</v>
      </c>
      <c r="AE55" s="206">
        <f t="shared" si="33"/>
        <v>1.4297230505167311</v>
      </c>
      <c r="AF55" s="253">
        <f t="shared" si="33"/>
        <v>1.3582368979908945</v>
      </c>
      <c r="AG55" s="208">
        <f t="shared" si="33"/>
        <v>1.2903250530913497</v>
      </c>
      <c r="AH55" s="206"/>
    </row>
    <row r="56" spans="2:34" ht="36" customHeight="1">
      <c r="B56" s="547"/>
      <c r="C56" s="256" t="s">
        <v>371</v>
      </c>
      <c r="D56" s="262">
        <v>1.6518018999999999</v>
      </c>
      <c r="E56" s="258">
        <v>1.6646273999999999</v>
      </c>
      <c r="F56" s="339"/>
      <c r="G56" s="258"/>
      <c r="H56" s="258"/>
      <c r="I56" s="258" t="e">
        <f>'Ф1-Целевые показатели программ'!#REF!</f>
        <v>#REF!</v>
      </c>
      <c r="J56" s="263" t="e">
        <f>'Ф1-Целевые показатели программ'!#REF!</f>
        <v>#REF!</v>
      </c>
      <c r="K56" s="263" t="e">
        <f>'Ф1-Целевые показатели программ'!#REF!</f>
        <v>#REF!</v>
      </c>
      <c r="L56" s="263" t="e">
        <f>'Ф1-Целевые показатели программ'!#REF!</f>
        <v>#REF!</v>
      </c>
      <c r="M56" s="263" t="e">
        <f>'Ф1-Целевые показатели программ'!#REF!</f>
        <v>#REF!</v>
      </c>
      <c r="N56" s="263" t="e">
        <f>'Ф1-Целевые показатели программ'!#REF!</f>
        <v>#REF!</v>
      </c>
      <c r="O56" s="263" t="e">
        <f>'Ф1-Целевые показатели программ'!#REF!</f>
        <v>#REF!</v>
      </c>
      <c r="P56" s="261" t="e">
        <f>'Эффекты '!H246*0.001</f>
        <v>#REF!</v>
      </c>
      <c r="Q56" s="261" t="e">
        <f>'Эффекты '!W246*0.001</f>
        <v>#REF!</v>
      </c>
      <c r="R56" s="260" t="e">
        <f>0.001*'Эффекты '!Z246</f>
        <v>#REF!</v>
      </c>
      <c r="S56" s="260" t="e">
        <f>0.001*'Эффекты '!AC246</f>
        <v>#REF!</v>
      </c>
      <c r="T56" s="260" t="e">
        <f>0.001*'Эффекты '!AF246</f>
        <v>#REF!</v>
      </c>
      <c r="U56" s="235"/>
      <c r="V56" s="206" t="e">
        <f>D56-P56</f>
        <v>#REF!</v>
      </c>
      <c r="W56" s="206" t="e">
        <f t="shared" si="31"/>
        <v>#REF!</v>
      </c>
      <c r="X56" s="206" t="e">
        <f t="shared" si="31"/>
        <v>#REF!</v>
      </c>
      <c r="Y56" s="254" t="e">
        <f t="shared" si="31"/>
        <v>#REF!</v>
      </c>
      <c r="Z56" s="206" t="e">
        <f t="shared" si="31"/>
        <v>#REF!</v>
      </c>
      <c r="AA56" s="195">
        <f t="shared" si="32"/>
        <v>1.6518018999999999</v>
      </c>
      <c r="AB56" s="207">
        <f t="shared" si="32"/>
        <v>1.6646273999999999</v>
      </c>
      <c r="AC56" s="206">
        <f>0.95*0.95*AA56</f>
        <v>1.4907512147499999</v>
      </c>
      <c r="AD56" s="206">
        <f t="shared" si="33"/>
        <v>1.4162136540124999</v>
      </c>
      <c r="AE56" s="206">
        <f t="shared" si="33"/>
        <v>1.3454029713118749</v>
      </c>
      <c r="AF56" s="253">
        <f t="shared" si="33"/>
        <v>1.2781328227462811</v>
      </c>
      <c r="AG56" s="208">
        <f t="shared" si="33"/>
        <v>1.214226181608967</v>
      </c>
      <c r="AH56" s="206"/>
    </row>
    <row r="57" spans="2:34" ht="30.75">
      <c r="B57" s="548"/>
      <c r="C57" s="256" t="s">
        <v>390</v>
      </c>
      <c r="D57" s="257"/>
      <c r="E57" s="257"/>
      <c r="F57" s="337"/>
      <c r="G57" s="257"/>
      <c r="H57" s="257"/>
      <c r="I57" s="258"/>
      <c r="J57" s="259"/>
      <c r="K57" s="259"/>
      <c r="L57" s="259"/>
      <c r="M57" s="259"/>
      <c r="N57" s="259"/>
      <c r="O57" s="259"/>
      <c r="P57" s="261" t="e">
        <f>'Эффекты '!H255*0.001</f>
        <v>#REF!</v>
      </c>
      <c r="Q57" s="261" t="e">
        <f>0.001*'Эффекты '!W255</f>
        <v>#REF!</v>
      </c>
      <c r="R57" s="260" t="e">
        <f>0.001*'Эффекты '!Z255*0.001</f>
        <v>#REF!</v>
      </c>
      <c r="S57" s="260" t="e">
        <f>0.001*'Эффекты '!AC255</f>
        <v>#REF!</v>
      </c>
      <c r="T57" s="260" t="e">
        <f>0.001*'Эффекты '!AF255</f>
        <v>#REF!</v>
      </c>
      <c r="U57" s="235"/>
      <c r="V57" s="198"/>
      <c r="W57" s="198"/>
      <c r="X57" s="198"/>
      <c r="Y57" s="198"/>
      <c r="Z57" s="198"/>
      <c r="AA57" s="198"/>
      <c r="AB57" s="195"/>
      <c r="AC57" s="198"/>
      <c r="AD57" s="198"/>
      <c r="AE57" s="198"/>
      <c r="AF57" s="198"/>
      <c r="AG57" s="198"/>
      <c r="AH57" s="198"/>
    </row>
    <row r="58" spans="2:34" s="235" customFormat="1" ht="18.75">
      <c r="B58" s="198"/>
      <c r="C58" s="199"/>
      <c r="D58" s="275"/>
      <c r="E58" s="275"/>
      <c r="F58" s="325"/>
      <c r="G58" s="275"/>
      <c r="H58" s="275"/>
      <c r="I58" s="275"/>
      <c r="J58" s="198"/>
      <c r="K58" s="253" t="e">
        <f>J60-P60</f>
        <v>#REF!</v>
      </c>
      <c r="L58" s="279" t="e">
        <f>K60-Q60</f>
        <v>#REF!</v>
      </c>
      <c r="M58" s="279" t="e">
        <f>L58-R60</f>
        <v>#REF!</v>
      </c>
      <c r="N58" s="279" t="e">
        <f>M58-S60</f>
        <v>#REF!</v>
      </c>
      <c r="O58" s="279"/>
      <c r="P58" s="198"/>
      <c r="Q58" s="198"/>
      <c r="R58" s="198"/>
      <c r="S58" s="198"/>
      <c r="T58" s="198"/>
      <c r="V58" s="198"/>
      <c r="W58" s="198"/>
      <c r="X58" s="198"/>
      <c r="Y58" s="198"/>
      <c r="Z58" s="198"/>
      <c r="AA58" s="198"/>
      <c r="AB58" s="245"/>
      <c r="AC58" s="198"/>
      <c r="AD58" s="198"/>
      <c r="AE58" s="198"/>
      <c r="AF58" s="198"/>
      <c r="AG58" s="198"/>
      <c r="AH58" s="198"/>
    </row>
    <row r="59" spans="2:34" ht="18.75">
      <c r="B59" s="549" t="s">
        <v>307</v>
      </c>
      <c r="C59" s="264"/>
      <c r="D59" s="265"/>
      <c r="E59" s="265"/>
      <c r="F59" s="340"/>
      <c r="G59" s="265"/>
      <c r="H59" s="265"/>
      <c r="I59" s="266"/>
      <c r="J59" s="267"/>
      <c r="K59" s="267"/>
      <c r="L59" s="267"/>
      <c r="M59" s="267"/>
      <c r="N59" s="267"/>
      <c r="O59" s="267"/>
      <c r="P59" s="268"/>
      <c r="Q59" s="269"/>
      <c r="R59" s="268"/>
      <c r="S59" s="268"/>
      <c r="T59" s="268"/>
      <c r="V59" s="190"/>
      <c r="W59" s="190"/>
      <c r="X59" s="190"/>
      <c r="Y59" s="190"/>
      <c r="Z59" s="190"/>
      <c r="AA59" s="190"/>
      <c r="AB59" s="195"/>
      <c r="AC59" s="190"/>
      <c r="AD59" s="190"/>
      <c r="AE59" s="190"/>
      <c r="AF59" s="190"/>
      <c r="AG59" s="190"/>
      <c r="AH59" s="190"/>
    </row>
    <row r="60" spans="2:34" ht="34.5" customHeight="1">
      <c r="B60" s="550"/>
      <c r="C60" s="264" t="s">
        <v>369</v>
      </c>
      <c r="D60" s="270">
        <f>SUM(D61:D62)</f>
        <v>5.4938928029999996</v>
      </c>
      <c r="E60" s="270">
        <f>SUM(E61:E62)</f>
        <v>5.4944267639999991</v>
      </c>
      <c r="F60" s="341"/>
      <c r="G60" s="270"/>
      <c r="H60" s="270"/>
      <c r="I60" s="266" t="e">
        <f>'Ф1-Целевые показатели программ'!#REF!+'Ф1-Целевые показатели программ'!#REF!</f>
        <v>#REF!</v>
      </c>
      <c r="J60" s="271" t="e">
        <f>'Ф1-Целевые показатели программ'!#REF!+'Ф1-Целевые показатели программ'!#REF!</f>
        <v>#REF!</v>
      </c>
      <c r="K60" s="271" t="e">
        <f>'Ф1-Целевые показатели программ'!#REF!+'Ф1-Целевые показатели программ'!#REF!</f>
        <v>#REF!</v>
      </c>
      <c r="L60" s="271" t="e">
        <f>'Ф1-Целевые показатели программ'!#REF!+'Ф1-Целевые показатели программ'!#REF!</f>
        <v>#REF!</v>
      </c>
      <c r="M60" s="271" t="e">
        <f>'Ф1-Целевые показатели программ'!#REF!+'Ф1-Целевые показатели программ'!#REF!</f>
        <v>#REF!</v>
      </c>
      <c r="N60" s="271" t="e">
        <f>'Ф1-Целевые показатели программ'!#REF!+'Ф1-Целевые показатели программ'!#REF!</f>
        <v>#REF!</v>
      </c>
      <c r="O60" s="271" t="e">
        <f>'Ф1-Целевые показатели программ'!#REF!+'Ф1-Целевые показатели программ'!#REF!</f>
        <v>#REF!</v>
      </c>
      <c r="P60" s="267" t="e">
        <f>'Эффекты '!H266*0.001</f>
        <v>#REF!</v>
      </c>
      <c r="Q60" s="269" t="e">
        <f>0.001*'Эффекты '!W266</f>
        <v>#REF!</v>
      </c>
      <c r="R60" s="268" t="e">
        <f>0.001*'Эффекты '!Z266</f>
        <v>#REF!</v>
      </c>
      <c r="S60" s="268" t="e">
        <f>0.001*'Эффекты '!AC266</f>
        <v>#REF!</v>
      </c>
      <c r="T60" s="268" t="e">
        <f>0.001*'Эффекты '!AF266</f>
        <v>#REF!</v>
      </c>
      <c r="U60" s="235"/>
      <c r="V60" s="206" t="e">
        <f>D60-P60</f>
        <v>#REF!</v>
      </c>
      <c r="W60" s="206" t="e">
        <f t="shared" ref="W60:Z62" si="34">V60-Q60</f>
        <v>#REF!</v>
      </c>
      <c r="X60" s="206" t="e">
        <f t="shared" si="34"/>
        <v>#REF!</v>
      </c>
      <c r="Y60" s="254" t="e">
        <f t="shared" si="34"/>
        <v>#REF!</v>
      </c>
      <c r="Z60" s="206" t="e">
        <f t="shared" si="34"/>
        <v>#REF!</v>
      </c>
      <c r="AA60" s="195">
        <f t="shared" ref="AA60:AB62" si="35">D60</f>
        <v>5.4938928029999996</v>
      </c>
      <c r="AB60" s="207">
        <f t="shared" si="35"/>
        <v>5.4944267639999991</v>
      </c>
      <c r="AC60" s="206">
        <f>0.95*0.95*AA60</f>
        <v>4.9582382547074992</v>
      </c>
      <c r="AD60" s="206">
        <f t="shared" ref="AD60:AF62" si="36">0.95*AC60</f>
        <v>4.7103263419721237</v>
      </c>
      <c r="AE60" s="206">
        <f t="shared" si="36"/>
        <v>4.4748100248735172</v>
      </c>
      <c r="AF60" s="206">
        <f t="shared" si="36"/>
        <v>4.251069523629841</v>
      </c>
      <c r="AG60" s="208">
        <f>0.95*AF60+0.09</f>
        <v>4.1285160474483487</v>
      </c>
      <c r="AH60" s="206"/>
    </row>
    <row r="61" spans="2:34" ht="47.1" customHeight="1">
      <c r="B61" s="550"/>
      <c r="C61" s="264" t="s">
        <v>370</v>
      </c>
      <c r="D61" s="270">
        <v>2.004984806</v>
      </c>
      <c r="E61" s="270">
        <v>1.9197101699999999</v>
      </c>
      <c r="F61" s="297" t="s">
        <v>414</v>
      </c>
      <c r="G61" s="270">
        <f>0.12*0.743</f>
        <v>8.9159999999999989E-2</v>
      </c>
      <c r="H61" s="270"/>
      <c r="I61" s="266" t="e">
        <f>'Ф1-Целевые показатели программ'!#REF!</f>
        <v>#REF!</v>
      </c>
      <c r="J61" s="271" t="e">
        <f>'Ф1-Целевые показатели программ'!#REF!</f>
        <v>#REF!</v>
      </c>
      <c r="K61" s="271" t="e">
        <f>'Ф1-Целевые показатели программ'!#REF!</f>
        <v>#REF!</v>
      </c>
      <c r="L61" s="271" t="e">
        <f>'Ф1-Целевые показатели программ'!#REF!</f>
        <v>#REF!</v>
      </c>
      <c r="M61" s="271" t="e">
        <f>'Ф1-Целевые показатели программ'!#REF!</f>
        <v>#REF!</v>
      </c>
      <c r="N61" s="271" t="e">
        <f>'Ф1-Целевые показатели программ'!#REF!</f>
        <v>#REF!</v>
      </c>
      <c r="O61" s="271" t="e">
        <f>'Ф1-Целевые показатели программ'!#REF!</f>
        <v>#REF!</v>
      </c>
      <c r="P61" s="268" t="e">
        <f>0.001*'Эффекты '!H267</f>
        <v>#REF!</v>
      </c>
      <c r="Q61" s="269" t="e">
        <f>0.001*'Эффекты '!W267</f>
        <v>#REF!</v>
      </c>
      <c r="R61" s="268" t="e">
        <f>0.001*'Эффекты '!Z267</f>
        <v>#REF!</v>
      </c>
      <c r="S61" s="268" t="e">
        <f>0.001*'Эффекты '!AC267</f>
        <v>#REF!</v>
      </c>
      <c r="T61" s="268" t="e">
        <f>0.001*'Эффекты '!AF267</f>
        <v>#REF!</v>
      </c>
      <c r="U61" s="235"/>
      <c r="V61" s="206" t="e">
        <f>D61-P61</f>
        <v>#REF!</v>
      </c>
      <c r="W61" s="206" t="e">
        <f t="shared" si="34"/>
        <v>#REF!</v>
      </c>
      <c r="X61" s="206" t="e">
        <f t="shared" si="34"/>
        <v>#REF!</v>
      </c>
      <c r="Y61" s="254" t="e">
        <f t="shared" si="34"/>
        <v>#REF!</v>
      </c>
      <c r="Z61" s="206" t="e">
        <f t="shared" si="34"/>
        <v>#REF!</v>
      </c>
      <c r="AA61" s="195">
        <f t="shared" si="35"/>
        <v>2.004984806</v>
      </c>
      <c r="AB61" s="207">
        <f t="shared" si="35"/>
        <v>1.9197101699999999</v>
      </c>
      <c r="AC61" s="206">
        <f>0.95*0.95*AA61</f>
        <v>1.8094987874149999</v>
      </c>
      <c r="AD61" s="206">
        <f t="shared" si="36"/>
        <v>1.7190238480442499</v>
      </c>
      <c r="AE61" s="206">
        <f t="shared" si="36"/>
        <v>1.6330726556420374</v>
      </c>
      <c r="AF61" s="206">
        <f t="shared" si="36"/>
        <v>1.5514190228599354</v>
      </c>
      <c r="AG61" s="208">
        <f>0.95*AF61+0.09</f>
        <v>1.5638480717169385</v>
      </c>
      <c r="AH61" s="206"/>
    </row>
    <row r="62" spans="2:34" ht="36" customHeight="1">
      <c r="B62" s="550"/>
      <c r="C62" s="264" t="s">
        <v>371</v>
      </c>
      <c r="D62" s="270">
        <v>3.4889079970000001</v>
      </c>
      <c r="E62" s="266">
        <v>3.5747165939999994</v>
      </c>
      <c r="F62" s="342"/>
      <c r="G62" s="266"/>
      <c r="H62" s="266"/>
      <c r="I62" s="266" t="e">
        <f>'Ф1-Целевые показатели программ'!#REF!</f>
        <v>#REF!</v>
      </c>
      <c r="J62" s="271" t="e">
        <f>'Ф1-Целевые показатели программ'!#REF!</f>
        <v>#REF!</v>
      </c>
      <c r="K62" s="271" t="e">
        <f>'Ф1-Целевые показатели программ'!#REF!</f>
        <v>#REF!</v>
      </c>
      <c r="L62" s="271" t="e">
        <f>'Ф1-Целевые показатели программ'!#REF!</f>
        <v>#REF!</v>
      </c>
      <c r="M62" s="271" t="e">
        <f>'Ф1-Целевые показатели программ'!#REF!</f>
        <v>#REF!</v>
      </c>
      <c r="N62" s="271" t="e">
        <f>'Ф1-Целевые показатели программ'!#REF!</f>
        <v>#REF!</v>
      </c>
      <c r="O62" s="271" t="e">
        <f>'Ф1-Целевые показатели программ'!#REF!</f>
        <v>#REF!</v>
      </c>
      <c r="P62" s="268" t="e">
        <f>0.001*'Эффекты '!H282</f>
        <v>#REF!</v>
      </c>
      <c r="Q62" s="269" t="e">
        <f>0.001*'Эффекты '!W282</f>
        <v>#REF!</v>
      </c>
      <c r="R62" s="268" t="e">
        <f>0.001*'Эффекты '!Z282</f>
        <v>#REF!</v>
      </c>
      <c r="S62" s="268" t="e">
        <f>0.001*'Эффекты '!AC282</f>
        <v>#REF!</v>
      </c>
      <c r="T62" s="268" t="e">
        <f>0.001*'Эффекты '!AF282</f>
        <v>#REF!</v>
      </c>
      <c r="U62" s="235"/>
      <c r="V62" s="206" t="e">
        <f>D62-P62</f>
        <v>#REF!</v>
      </c>
      <c r="W62" s="206" t="e">
        <f t="shared" si="34"/>
        <v>#REF!</v>
      </c>
      <c r="X62" s="206" t="e">
        <f t="shared" si="34"/>
        <v>#REF!</v>
      </c>
      <c r="Y62" s="254" t="e">
        <f t="shared" si="34"/>
        <v>#REF!</v>
      </c>
      <c r="Z62" s="206" t="e">
        <f t="shared" si="34"/>
        <v>#REF!</v>
      </c>
      <c r="AA62" s="195">
        <f t="shared" si="35"/>
        <v>3.4889079970000001</v>
      </c>
      <c r="AB62" s="207">
        <f t="shared" si="35"/>
        <v>3.5747165939999994</v>
      </c>
      <c r="AC62" s="206">
        <f>0.95*0.95*AA62</f>
        <v>3.1487394672924998</v>
      </c>
      <c r="AD62" s="206">
        <f t="shared" si="36"/>
        <v>2.9913024939278747</v>
      </c>
      <c r="AE62" s="206">
        <f t="shared" si="36"/>
        <v>2.8417373692314807</v>
      </c>
      <c r="AF62" s="206">
        <f t="shared" si="36"/>
        <v>2.6996505007699065</v>
      </c>
      <c r="AG62" s="208">
        <f>0.95*AF62</f>
        <v>2.5646679757314113</v>
      </c>
      <c r="AH62" s="206"/>
    </row>
    <row r="63" spans="2:34" ht="30.75">
      <c r="B63" s="551"/>
      <c r="C63" s="264" t="s">
        <v>390</v>
      </c>
      <c r="D63" s="265"/>
      <c r="E63" s="265"/>
      <c r="F63" s="340"/>
      <c r="G63" s="265"/>
      <c r="H63" s="265"/>
      <c r="I63" s="266"/>
      <c r="J63" s="267"/>
      <c r="K63" s="267"/>
      <c r="L63" s="267"/>
      <c r="M63" s="267"/>
      <c r="N63" s="267"/>
      <c r="O63" s="267"/>
      <c r="P63" s="268" t="e">
        <f>0.001*'Эффекты '!H291</f>
        <v>#REF!</v>
      </c>
      <c r="Q63" s="269" t="e">
        <f>0.001*'Эффекты '!W291</f>
        <v>#REF!</v>
      </c>
      <c r="R63" s="268" t="e">
        <f>0.001*'Эффекты '!Z291</f>
        <v>#REF!</v>
      </c>
      <c r="S63" s="268" t="e">
        <f>0.001*'Эффекты '!AC291</f>
        <v>#REF!</v>
      </c>
      <c r="T63" s="268" t="e">
        <f>0.001*'Эффекты '!AF291</f>
        <v>#REF!</v>
      </c>
      <c r="U63" s="235"/>
      <c r="V63" s="198"/>
      <c r="W63" s="198"/>
      <c r="X63" s="198"/>
      <c r="Y63" s="198"/>
      <c r="Z63" s="198"/>
      <c r="AA63" s="198"/>
      <c r="AB63" s="195"/>
      <c r="AC63" s="198"/>
      <c r="AD63" s="198"/>
      <c r="AE63" s="198"/>
      <c r="AF63" s="198"/>
      <c r="AG63" s="198"/>
      <c r="AH63" s="198"/>
    </row>
    <row r="64" spans="2:34" s="235" customFormat="1" ht="18.75">
      <c r="B64" s="198"/>
      <c r="C64" s="199"/>
      <c r="D64" s="275"/>
      <c r="E64" s="275"/>
      <c r="F64" s="325"/>
      <c r="G64" s="275"/>
      <c r="H64" s="275"/>
      <c r="I64" s="275"/>
      <c r="J64" s="198"/>
      <c r="K64" s="198"/>
      <c r="L64" s="279"/>
      <c r="M64" s="279"/>
      <c r="N64" s="279"/>
      <c r="O64" s="279"/>
      <c r="P64" s="198"/>
      <c r="Q64" s="198"/>
      <c r="R64" s="198"/>
      <c r="S64" s="198"/>
      <c r="T64" s="198"/>
      <c r="V64" s="198"/>
      <c r="W64" s="198"/>
      <c r="X64" s="198"/>
      <c r="Y64" s="198"/>
      <c r="Z64" s="198"/>
      <c r="AA64" s="198"/>
      <c r="AB64" s="245"/>
      <c r="AC64" s="198"/>
      <c r="AD64" s="198"/>
      <c r="AE64" s="198"/>
      <c r="AF64" s="198"/>
      <c r="AG64" s="198"/>
      <c r="AH64" s="198"/>
    </row>
  </sheetData>
  <mergeCells count="16">
    <mergeCell ref="B43:B46"/>
    <mergeCell ref="B48:B51"/>
    <mergeCell ref="B53:B57"/>
    <mergeCell ref="B59:B63"/>
    <mergeCell ref="F20:G20"/>
    <mergeCell ref="B22:B25"/>
    <mergeCell ref="B33:B36"/>
    <mergeCell ref="B27:B31"/>
    <mergeCell ref="B38:B41"/>
    <mergeCell ref="AA20:AH20"/>
    <mergeCell ref="O4:V4"/>
    <mergeCell ref="V20:Z20"/>
    <mergeCell ref="D20:E20"/>
    <mergeCell ref="P20:T20"/>
    <mergeCell ref="I20:O20"/>
    <mergeCell ref="D4:M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10"/>
  <sheetViews>
    <sheetView topLeftCell="B1" zoomScale="60" zoomScaleNormal="60" workbookViewId="0">
      <pane xSplit="2" ySplit="2" topLeftCell="D3" activePane="bottomRight" state="frozen"/>
      <selection activeCell="B1" sqref="B1"/>
      <selection pane="topRight" activeCell="D1" sqref="D1"/>
      <selection pane="bottomLeft" activeCell="B3" sqref="B3"/>
      <selection pane="bottomRight" activeCell="G9" sqref="G9"/>
    </sheetView>
  </sheetViews>
  <sheetFormatPr defaultRowHeight="15"/>
  <cols>
    <col min="3" max="3" width="16.7109375" customWidth="1"/>
    <col min="4" max="4" width="15.5703125" customWidth="1"/>
    <col min="5" max="5" width="13.5703125" customWidth="1"/>
    <col min="6" max="6" width="15.85546875" customWidth="1"/>
    <col min="7" max="7" width="15.42578125" customWidth="1"/>
    <col min="8" max="8" width="15.140625" customWidth="1"/>
    <col min="9" max="9" width="15.5703125" customWidth="1"/>
    <col min="10" max="10" width="26.28515625" customWidth="1"/>
    <col min="11" max="11" width="10.5703125" customWidth="1"/>
    <col min="12" max="12" width="9.85546875" customWidth="1"/>
    <col min="13" max="13" width="11.5703125" customWidth="1"/>
    <col min="14" max="14" width="19.42578125" style="93" customWidth="1"/>
  </cols>
  <sheetData>
    <row r="2" spans="3:14" s="93" customFormat="1" ht="75" customHeight="1">
      <c r="C2" s="18"/>
      <c r="D2" s="18" t="s">
        <v>357</v>
      </c>
      <c r="E2" s="18" t="s">
        <v>358</v>
      </c>
      <c r="F2" s="18" t="s">
        <v>359</v>
      </c>
      <c r="G2" s="18" t="s">
        <v>360</v>
      </c>
      <c r="H2" s="18" t="s">
        <v>361</v>
      </c>
      <c r="I2" s="18" t="s">
        <v>364</v>
      </c>
      <c r="J2" s="18"/>
      <c r="L2" s="563" t="s">
        <v>397</v>
      </c>
      <c r="M2" s="564"/>
      <c r="N2" s="319" t="s">
        <v>370</v>
      </c>
    </row>
    <row r="3" spans="3:14">
      <c r="C3" s="57"/>
      <c r="D3" s="174"/>
      <c r="E3" s="174"/>
      <c r="F3" s="174"/>
      <c r="G3" s="174"/>
      <c r="H3" s="174"/>
      <c r="I3" s="174"/>
      <c r="J3" s="18"/>
      <c r="K3" s="93"/>
      <c r="L3" s="319"/>
      <c r="M3" s="319"/>
      <c r="N3" s="18"/>
    </row>
    <row r="4" spans="3:14" ht="48" customHeight="1">
      <c r="C4" s="57" t="s">
        <v>362</v>
      </c>
      <c r="D4" s="174"/>
      <c r="E4" s="174"/>
      <c r="F4" s="174"/>
      <c r="G4" s="174"/>
      <c r="H4" s="174"/>
      <c r="I4" s="174"/>
      <c r="J4" s="18"/>
      <c r="K4" s="93"/>
      <c r="L4" s="319" t="s">
        <v>398</v>
      </c>
      <c r="M4" s="319" t="s">
        <v>402</v>
      </c>
      <c r="N4" s="18" t="s">
        <v>406</v>
      </c>
    </row>
    <row r="5" spans="3:14" ht="60">
      <c r="C5" s="57" t="s">
        <v>302</v>
      </c>
      <c r="D5" s="175" t="s">
        <v>368</v>
      </c>
      <c r="E5" s="174"/>
      <c r="F5" s="175" t="s">
        <v>367</v>
      </c>
      <c r="G5" s="174"/>
      <c r="H5" s="175" t="s">
        <v>367</v>
      </c>
      <c r="I5" s="174"/>
      <c r="J5" s="18" t="s">
        <v>391</v>
      </c>
      <c r="K5" s="93"/>
      <c r="L5" s="319" t="s">
        <v>398</v>
      </c>
      <c r="M5" s="319"/>
      <c r="N5" s="18" t="s">
        <v>407</v>
      </c>
    </row>
    <row r="6" spans="3:14">
      <c r="C6" s="57" t="s">
        <v>303</v>
      </c>
      <c r="D6" s="174"/>
      <c r="E6" s="174"/>
      <c r="F6" s="174"/>
      <c r="G6" s="174"/>
      <c r="H6" s="174"/>
      <c r="I6" s="174"/>
      <c r="J6" s="18"/>
      <c r="K6" s="93"/>
      <c r="L6" s="319" t="s">
        <v>398</v>
      </c>
      <c r="M6" s="319"/>
      <c r="N6" s="18"/>
    </row>
    <row r="7" spans="3:14" ht="75">
      <c r="C7" s="57" t="s">
        <v>304</v>
      </c>
      <c r="D7" s="175" t="s">
        <v>376</v>
      </c>
      <c r="E7" s="174"/>
      <c r="F7" s="175" t="s">
        <v>377</v>
      </c>
      <c r="G7" s="174"/>
      <c r="H7" s="175" t="s">
        <v>377</v>
      </c>
      <c r="I7" s="174"/>
      <c r="J7" s="18"/>
      <c r="K7" s="93"/>
      <c r="L7" s="319" t="s">
        <v>398</v>
      </c>
      <c r="M7" s="319"/>
      <c r="N7" s="18" t="s">
        <v>408</v>
      </c>
    </row>
    <row r="8" spans="3:14" ht="75">
      <c r="C8" s="57" t="s">
        <v>305</v>
      </c>
      <c r="D8" s="181" t="s">
        <v>366</v>
      </c>
      <c r="E8" s="181" t="s">
        <v>363</v>
      </c>
      <c r="F8" s="181" t="s">
        <v>363</v>
      </c>
      <c r="G8" s="174"/>
      <c r="H8" s="181" t="s">
        <v>363</v>
      </c>
      <c r="I8" s="181" t="s">
        <v>365</v>
      </c>
      <c r="J8" s="18"/>
      <c r="K8" s="93"/>
      <c r="L8" s="319" t="s">
        <v>398</v>
      </c>
      <c r="M8" s="319"/>
      <c r="N8" s="18" t="s">
        <v>409</v>
      </c>
    </row>
    <row r="9" spans="3:14" ht="90">
      <c r="C9" s="57" t="s">
        <v>306</v>
      </c>
      <c r="D9" s="174"/>
      <c r="E9" s="174"/>
      <c r="F9" s="174"/>
      <c r="G9" s="174"/>
      <c r="H9" s="174"/>
      <c r="I9" s="174"/>
      <c r="J9" s="18" t="s">
        <v>394</v>
      </c>
      <c r="K9" s="93"/>
      <c r="L9" s="319" t="s">
        <v>398</v>
      </c>
      <c r="M9" s="319"/>
      <c r="N9" s="18" t="s">
        <v>410</v>
      </c>
    </row>
    <row r="10" spans="3:14" ht="45">
      <c r="C10" s="57" t="s">
        <v>307</v>
      </c>
      <c r="D10" s="174"/>
      <c r="E10" s="174"/>
      <c r="F10" s="174"/>
      <c r="G10" s="174"/>
      <c r="H10" s="174"/>
      <c r="I10" s="174"/>
      <c r="J10" s="18" t="s">
        <v>394</v>
      </c>
      <c r="K10" s="93"/>
      <c r="L10" s="319" t="s">
        <v>398</v>
      </c>
      <c r="M10" s="319"/>
      <c r="N10" s="18"/>
    </row>
  </sheetData>
  <mergeCells count="1">
    <mergeCell ref="L2:M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AR111"/>
  <sheetViews>
    <sheetView showZeros="0" view="pageBreakPreview" zoomScale="70" zoomScaleNormal="70" zoomScaleSheetLayoutView="70" workbookViewId="0">
      <pane xSplit="3" ySplit="7" topLeftCell="D8" activePane="bottomRight" state="frozenSplit"/>
      <selection pane="topRight" activeCell="C1" sqref="C1"/>
      <selection pane="bottomLeft"/>
      <selection pane="bottomRight" activeCell="AF14" sqref="AF14"/>
    </sheetView>
  </sheetViews>
  <sheetFormatPr defaultRowHeight="15" outlineLevelCol="1"/>
  <cols>
    <col min="1" max="1" width="6.42578125" customWidth="1"/>
    <col min="2" max="2" width="36.85546875" customWidth="1"/>
    <col min="3" max="3" width="17.140625" style="91" customWidth="1"/>
    <col min="4" max="4" width="13.42578125" style="56" customWidth="1"/>
    <col min="5" max="5" width="13" customWidth="1"/>
    <col min="6" max="6" width="13.85546875" customWidth="1"/>
    <col min="7" max="10" width="12.42578125" style="4" customWidth="1" outlineLevel="1"/>
    <col min="11" max="11" width="13.42578125" customWidth="1"/>
    <col min="12" max="12" width="13.5703125" customWidth="1"/>
    <col min="13" max="13" width="13.140625" customWidth="1"/>
    <col min="14" max="14" width="13.85546875" customWidth="1"/>
    <col min="15" max="15" width="3.5703125" customWidth="1"/>
    <col min="16" max="16" width="13.5703125" style="56" customWidth="1"/>
    <col min="17" max="17" width="14.42578125" style="56" hidden="1" customWidth="1"/>
    <col min="18" max="30" width="0" hidden="1" customWidth="1"/>
  </cols>
  <sheetData>
    <row r="2" spans="1:17" s="4" customFormat="1">
      <c r="A2" s="17" t="s">
        <v>249</v>
      </c>
      <c r="C2" s="91"/>
      <c r="D2" s="56"/>
      <c r="J2" s="65"/>
      <c r="P2" s="56"/>
      <c r="Q2" s="56"/>
    </row>
    <row r="4" spans="1:17" ht="29.25" customHeight="1">
      <c r="A4" s="449" t="s">
        <v>27</v>
      </c>
      <c r="B4" s="449" t="s">
        <v>71</v>
      </c>
      <c r="C4" s="450" t="s">
        <v>28</v>
      </c>
      <c r="D4" s="449" t="s">
        <v>432</v>
      </c>
      <c r="E4" s="449" t="s">
        <v>431</v>
      </c>
      <c r="F4" s="455" t="s">
        <v>89</v>
      </c>
      <c r="G4" s="455"/>
      <c r="H4" s="455"/>
      <c r="I4" s="455"/>
      <c r="J4" s="455"/>
      <c r="K4" s="455"/>
      <c r="L4" s="455"/>
      <c r="M4" s="455"/>
      <c r="N4" s="455"/>
    </row>
    <row r="5" spans="1:17">
      <c r="A5" s="449"/>
      <c r="B5" s="449"/>
      <c r="C5" s="450"/>
      <c r="D5" s="449"/>
      <c r="E5" s="449"/>
      <c r="F5" s="383">
        <v>2016</v>
      </c>
      <c r="G5" s="348" t="s">
        <v>418</v>
      </c>
      <c r="H5" s="348" t="s">
        <v>419</v>
      </c>
      <c r="I5" s="348" t="s">
        <v>420</v>
      </c>
      <c r="J5" s="348" t="s">
        <v>421</v>
      </c>
      <c r="K5" s="383">
        <v>2017</v>
      </c>
      <c r="L5" s="383">
        <v>2018</v>
      </c>
      <c r="M5" s="383">
        <v>2019</v>
      </c>
      <c r="N5" s="383">
        <v>2020</v>
      </c>
      <c r="P5" s="362"/>
      <c r="Q5" s="362"/>
    </row>
    <row r="6" spans="1:17" s="56" customFormat="1">
      <c r="A6" s="451" t="s">
        <v>300</v>
      </c>
      <c r="B6" s="451"/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7" s="4" customFormat="1" hidden="1">
      <c r="A7" s="392">
        <v>1</v>
      </c>
      <c r="B7" s="392">
        <v>2</v>
      </c>
      <c r="C7" s="392">
        <v>3</v>
      </c>
      <c r="D7" s="392">
        <v>5</v>
      </c>
      <c r="E7" s="392">
        <v>6</v>
      </c>
      <c r="F7" s="392">
        <v>7</v>
      </c>
      <c r="G7" s="392">
        <v>8</v>
      </c>
      <c r="H7" s="392">
        <v>9</v>
      </c>
      <c r="I7" s="392">
        <v>10</v>
      </c>
      <c r="J7" s="392">
        <v>11</v>
      </c>
      <c r="K7" s="392">
        <v>12</v>
      </c>
      <c r="L7" s="392">
        <v>13</v>
      </c>
      <c r="M7" s="392">
        <v>14</v>
      </c>
      <c r="N7" s="392">
        <v>15</v>
      </c>
      <c r="P7" s="56"/>
      <c r="Q7" s="56"/>
    </row>
    <row r="8" spans="1:17" ht="47.25" customHeight="1">
      <c r="A8" s="377">
        <v>1</v>
      </c>
      <c r="B8" s="18" t="s">
        <v>77</v>
      </c>
      <c r="C8" s="413" t="s">
        <v>72</v>
      </c>
      <c r="D8" s="415">
        <v>39715.015466999997</v>
      </c>
      <c r="E8" s="415">
        <v>39475.687145000004</v>
      </c>
      <c r="F8" s="415">
        <v>38449.794290997852</v>
      </c>
      <c r="G8" s="415">
        <v>10682.972626518693</v>
      </c>
      <c r="H8" s="415">
        <v>8881.583932553418</v>
      </c>
      <c r="I8" s="415">
        <v>8444.9710123381592</v>
      </c>
      <c r="J8" s="415">
        <v>10440.266719587586</v>
      </c>
      <c r="K8" s="415">
        <v>36338.221061814074</v>
      </c>
      <c r="L8" s="415">
        <v>33615.89367799693</v>
      </c>
      <c r="M8" s="415">
        <v>33696.026810854615</v>
      </c>
      <c r="N8" s="415">
        <v>33569.406217391537</v>
      </c>
    </row>
    <row r="9" spans="1:17">
      <c r="A9" s="377" t="s">
        <v>45</v>
      </c>
      <c r="B9" s="382" t="s">
        <v>73</v>
      </c>
      <c r="C9" s="413" t="s">
        <v>72</v>
      </c>
      <c r="D9" s="415">
        <v>34972.895729000003</v>
      </c>
      <c r="E9" s="415">
        <v>34906.390358000004</v>
      </c>
      <c r="F9" s="415">
        <v>34053.338444734196</v>
      </c>
      <c r="G9" s="415">
        <v>9562.2716597266881</v>
      </c>
      <c r="H9" s="415">
        <v>7890.9360513615011</v>
      </c>
      <c r="I9" s="415">
        <v>7508.3187125488912</v>
      </c>
      <c r="J9" s="415">
        <v>9091.8120210971156</v>
      </c>
      <c r="K9" s="415">
        <v>31486.680368144916</v>
      </c>
      <c r="L9" s="415">
        <v>28755.687194647853</v>
      </c>
      <c r="M9" s="415">
        <v>28796.248124679121</v>
      </c>
      <c r="N9" s="415">
        <v>28794.987798479287</v>
      </c>
    </row>
    <row r="10" spans="1:17">
      <c r="A10" s="377" t="s">
        <v>46</v>
      </c>
      <c r="B10" s="382" t="s">
        <v>74</v>
      </c>
      <c r="C10" s="413" t="s">
        <v>72</v>
      </c>
      <c r="D10" s="415">
        <v>6713.6743492700007</v>
      </c>
      <c r="E10" s="415">
        <v>6555.5068251406437</v>
      </c>
      <c r="F10" s="415">
        <v>6552.9521852237722</v>
      </c>
      <c r="G10" s="415">
        <v>1886.3995664425702</v>
      </c>
      <c r="H10" s="415">
        <v>1464.3735286103135</v>
      </c>
      <c r="I10" s="415">
        <v>1364.864531719036</v>
      </c>
      <c r="J10" s="415">
        <v>1837.3145584518527</v>
      </c>
      <c r="K10" s="415">
        <v>6482.3506281798509</v>
      </c>
      <c r="L10" s="415">
        <v>6215.5931567139323</v>
      </c>
      <c r="M10" s="415">
        <v>6242.0315585444687</v>
      </c>
      <c r="N10" s="415">
        <v>6247.1840470638663</v>
      </c>
    </row>
    <row r="11" spans="1:17">
      <c r="A11" s="377" t="s">
        <v>47</v>
      </c>
      <c r="B11" s="382" t="s">
        <v>75</v>
      </c>
      <c r="C11" s="413" t="s">
        <v>72</v>
      </c>
      <c r="D11" s="415">
        <v>23360.755829999998</v>
      </c>
      <c r="E11" s="415">
        <v>23133.539327999999</v>
      </c>
      <c r="F11" s="415">
        <v>22796.936049405311</v>
      </c>
      <c r="G11" s="415">
        <v>6501.7452894602493</v>
      </c>
      <c r="H11" s="415">
        <v>5099.8258001930117</v>
      </c>
      <c r="I11" s="415">
        <v>4759.9322114838842</v>
      </c>
      <c r="J11" s="415">
        <v>6435.4327482681674</v>
      </c>
      <c r="K11" s="415">
        <v>22848.740560265702</v>
      </c>
      <c r="L11" s="415">
        <v>22050.678842622543</v>
      </c>
      <c r="M11" s="415">
        <v>22093.805555579384</v>
      </c>
      <c r="N11" s="415">
        <v>22000.621192040599</v>
      </c>
    </row>
    <row r="12" spans="1:17">
      <c r="A12" s="377" t="s">
        <v>48</v>
      </c>
      <c r="B12" s="382" t="s">
        <v>76</v>
      </c>
      <c r="C12" s="413" t="s">
        <v>72</v>
      </c>
      <c r="D12" s="415">
        <v>6104.4447724000001</v>
      </c>
      <c r="E12" s="415">
        <v>5941.5509590000001</v>
      </c>
      <c r="F12" s="415">
        <v>5841.7824881952647</v>
      </c>
      <c r="G12" s="415">
        <v>1733.5458313144318</v>
      </c>
      <c r="H12" s="415">
        <v>1256.3686510339317</v>
      </c>
      <c r="I12" s="415">
        <v>1167.2723908977787</v>
      </c>
      <c r="J12" s="415">
        <v>1684.5956149491221</v>
      </c>
      <c r="K12" s="415">
        <v>5803.9426785705755</v>
      </c>
      <c r="L12" s="415">
        <v>5632.3169332888001</v>
      </c>
      <c r="M12" s="415">
        <v>5639.6427023498718</v>
      </c>
      <c r="N12" s="415">
        <v>5659.2384894284969</v>
      </c>
    </row>
    <row r="13" spans="1:17" ht="57" customHeight="1">
      <c r="A13" s="377">
        <v>2</v>
      </c>
      <c r="B13" s="29" t="s">
        <v>284</v>
      </c>
      <c r="C13" s="413" t="s">
        <v>72</v>
      </c>
      <c r="D13" s="415">
        <v>33714.567004600016</v>
      </c>
      <c r="E13" s="415">
        <v>22534.290326999922</v>
      </c>
      <c r="F13" s="415">
        <v>31551.892731715205</v>
      </c>
      <c r="G13" s="415">
        <v>8951.5896068427774</v>
      </c>
      <c r="H13" s="415">
        <v>7136.1441029435227</v>
      </c>
      <c r="I13" s="415">
        <v>6815.5779612434799</v>
      </c>
      <c r="J13" s="415">
        <v>8648.5810606854266</v>
      </c>
      <c r="K13" s="415">
        <v>32223.40765481408</v>
      </c>
      <c r="L13" s="415">
        <v>32243.633518996936</v>
      </c>
      <c r="M13" s="415">
        <v>32323.766651854614</v>
      </c>
      <c r="N13" s="415">
        <v>32197.14605839154</v>
      </c>
    </row>
    <row r="14" spans="1:17" s="4" customFormat="1" ht="63" customHeight="1">
      <c r="A14" s="377">
        <v>3</v>
      </c>
      <c r="B14" s="29" t="s">
        <v>273</v>
      </c>
      <c r="C14" s="413" t="s">
        <v>72</v>
      </c>
      <c r="D14" s="415">
        <v>39715.015466999997</v>
      </c>
      <c r="E14" s="415">
        <v>39475.687145000004</v>
      </c>
      <c r="F14" s="415">
        <v>38731.020727535884</v>
      </c>
      <c r="G14" s="415">
        <v>10682.972626518693</v>
      </c>
      <c r="H14" s="415">
        <v>8881.583932553418</v>
      </c>
      <c r="I14" s="415">
        <v>8579.2841003802059</v>
      </c>
      <c r="J14" s="415">
        <v>10587.180068083569</v>
      </c>
      <c r="K14" s="415">
        <v>36338.216563889182</v>
      </c>
      <c r="L14" s="415">
        <v>33615.89367799693</v>
      </c>
      <c r="M14" s="415">
        <v>33696.026810854615</v>
      </c>
      <c r="N14" s="415">
        <v>33569.406217391537</v>
      </c>
      <c r="P14" s="56"/>
      <c r="Q14" s="56"/>
    </row>
    <row r="15" spans="1:17">
      <c r="A15" s="377" t="s">
        <v>66</v>
      </c>
      <c r="B15" s="382" t="s">
        <v>73</v>
      </c>
      <c r="C15" s="413" t="s">
        <v>72</v>
      </c>
      <c r="D15" s="415">
        <v>36151.980432000004</v>
      </c>
      <c r="E15" s="415">
        <v>36083.745545999998</v>
      </c>
      <c r="F15" s="415">
        <v>35587.916499531442</v>
      </c>
      <c r="G15" s="415">
        <v>9987.6390147816619</v>
      </c>
      <c r="H15" s="415">
        <v>8109.4769259516825</v>
      </c>
      <c r="I15" s="415">
        <v>7901.979079197461</v>
      </c>
      <c r="J15" s="415">
        <v>9588.8214796006359</v>
      </c>
      <c r="K15" s="415">
        <v>32594.51392474808</v>
      </c>
      <c r="L15" s="415">
        <v>29423.115452873913</v>
      </c>
      <c r="M15" s="415">
        <v>29477.05559628339</v>
      </c>
      <c r="N15" s="415">
        <v>29310.223642904679</v>
      </c>
    </row>
    <row r="16" spans="1:17">
      <c r="A16" s="377" t="s">
        <v>88</v>
      </c>
      <c r="B16" s="382" t="s">
        <v>74</v>
      </c>
      <c r="C16" s="413" t="s">
        <v>72</v>
      </c>
      <c r="D16" s="415">
        <v>5611.4595072699994</v>
      </c>
      <c r="E16" s="415">
        <v>5559.7550011406429</v>
      </c>
      <c r="F16" s="415">
        <v>5691.4847751143279</v>
      </c>
      <c r="G16" s="415">
        <v>1593.4706177178871</v>
      </c>
      <c r="H16" s="415">
        <v>1263.5335208062627</v>
      </c>
      <c r="I16" s="415">
        <v>1204.6543178346058</v>
      </c>
      <c r="J16" s="415">
        <v>1629.8263187555722</v>
      </c>
      <c r="K16" s="415">
        <v>5496.9912422687048</v>
      </c>
      <c r="L16" s="415">
        <v>5198.7989403260835</v>
      </c>
      <c r="M16" s="415">
        <v>5225.0383332374904</v>
      </c>
      <c r="N16" s="415">
        <v>5230.2685766773157</v>
      </c>
    </row>
    <row r="17" spans="1:17">
      <c r="A17" s="377" t="s">
        <v>86</v>
      </c>
      <c r="B17" s="382" t="s">
        <v>75</v>
      </c>
      <c r="C17" s="413" t="s">
        <v>72</v>
      </c>
      <c r="D17" s="415">
        <v>9275.7873245999981</v>
      </c>
      <c r="E17" s="415">
        <v>9096.5032080000001</v>
      </c>
      <c r="F17" s="415">
        <v>9179.7635332504397</v>
      </c>
      <c r="G17" s="415">
        <v>2705.2160893781274</v>
      </c>
      <c r="H17" s="415">
        <v>1986.0381160552852</v>
      </c>
      <c r="I17" s="415">
        <v>1857.0829907000498</v>
      </c>
      <c r="J17" s="415">
        <v>2631.4263371169777</v>
      </c>
      <c r="K17" s="415">
        <v>8899.7447659662284</v>
      </c>
      <c r="L17" s="415">
        <v>8592.3722147664557</v>
      </c>
      <c r="M17" s="415">
        <v>8622.8632327157538</v>
      </c>
      <c r="N17" s="415">
        <v>8642.1047589442369</v>
      </c>
    </row>
    <row r="18" spans="1:17">
      <c r="A18" s="377" t="s">
        <v>87</v>
      </c>
      <c r="B18" s="382" t="s">
        <v>76</v>
      </c>
      <c r="C18" s="413" t="s">
        <v>72</v>
      </c>
      <c r="D18" s="415">
        <v>4816.3752903999984</v>
      </c>
      <c r="E18" s="415">
        <v>4728.7036899999994</v>
      </c>
      <c r="F18" s="415">
        <v>4796.3611957112726</v>
      </c>
      <c r="G18" s="415">
        <v>1407.0464491543457</v>
      </c>
      <c r="H18" s="415">
        <v>1036.5334150715089</v>
      </c>
      <c r="I18" s="415">
        <v>978.88327006338397</v>
      </c>
      <c r="J18" s="415">
        <v>1373.8980614220341</v>
      </c>
      <c r="K18" s="415">
        <v>4685.0545446344186</v>
      </c>
      <c r="L18" s="415">
        <v>4487.0903333296756</v>
      </c>
      <c r="M18" s="415">
        <v>4493.366374424847</v>
      </c>
      <c r="N18" s="415">
        <v>4510.0060067172526</v>
      </c>
    </row>
    <row r="19" spans="1:17" ht="19.5" customHeight="1">
      <c r="A19" s="447">
        <v>4</v>
      </c>
      <c r="B19" s="452" t="s">
        <v>79</v>
      </c>
      <c r="C19" s="413" t="s">
        <v>72</v>
      </c>
      <c r="D19" s="415">
        <v>2547.0877983160012</v>
      </c>
      <c r="E19" s="415">
        <v>2520.2990949900009</v>
      </c>
      <c r="F19" s="415">
        <v>2536.0143278894593</v>
      </c>
      <c r="G19" s="415">
        <v>840.29210365142012</v>
      </c>
      <c r="H19" s="415">
        <v>441.64207167413127</v>
      </c>
      <c r="I19" s="415">
        <v>432.5116469146306</v>
      </c>
      <c r="J19" s="415">
        <v>821.56850564927731</v>
      </c>
      <c r="K19" s="415">
        <v>2563.9275199999993</v>
      </c>
      <c r="L19" s="415">
        <v>2470.3357649695336</v>
      </c>
      <c r="M19" s="415">
        <v>2448.0478804957138</v>
      </c>
      <c r="N19" s="415">
        <v>2425.8877470870252</v>
      </c>
    </row>
    <row r="20" spans="1:17" s="4" customFormat="1" ht="12.75" customHeight="1">
      <c r="A20" s="447"/>
      <c r="B20" s="452"/>
      <c r="C20" s="413" t="s">
        <v>56</v>
      </c>
      <c r="D20" s="415">
        <v>4284.514834622657</v>
      </c>
      <c r="E20" s="415">
        <v>3938.1005312189782</v>
      </c>
      <c r="F20" s="415">
        <v>4868.7591053408842</v>
      </c>
      <c r="G20" s="415">
        <v>1563.1384568859457</v>
      </c>
      <c r="H20" s="415">
        <v>820.73228422721706</v>
      </c>
      <c r="I20" s="415">
        <v>840.84834480771292</v>
      </c>
      <c r="J20" s="415">
        <v>1644.0400194200081</v>
      </c>
      <c r="K20" s="415">
        <v>5183.3213231257678</v>
      </c>
      <c r="L20" s="415">
        <v>5338.5434305700946</v>
      </c>
      <c r="M20" s="415">
        <v>5640.1934401588596</v>
      </c>
      <c r="N20" s="415">
        <v>5953.964952259159</v>
      </c>
      <c r="P20" s="56"/>
      <c r="Q20" s="56"/>
    </row>
    <row r="21" spans="1:17" s="17" customFormat="1">
      <c r="A21" s="447"/>
      <c r="B21" s="452"/>
      <c r="C21" s="413" t="s">
        <v>84</v>
      </c>
      <c r="D21" s="416">
        <v>6.413412580519898</v>
      </c>
      <c r="E21" s="416">
        <v>6.3844337547122905</v>
      </c>
      <c r="F21" s="416">
        <v>6.5956512242855077</v>
      </c>
      <c r="G21" s="416">
        <v>7.8657142822357846</v>
      </c>
      <c r="H21" s="416">
        <v>4.9725597937029349</v>
      </c>
      <c r="I21" s="416">
        <v>5.1215290885276952</v>
      </c>
      <c r="J21" s="416">
        <v>7.8692290888305125</v>
      </c>
      <c r="K21" s="416">
        <v>7.0557320779092727</v>
      </c>
      <c r="L21" s="416">
        <v>7.3487136431136326</v>
      </c>
      <c r="M21" s="416">
        <v>7.2650935798374778</v>
      </c>
      <c r="N21" s="416">
        <v>7.2264839341430731</v>
      </c>
      <c r="P21" s="59"/>
      <c r="Q21" s="59"/>
    </row>
    <row r="22" spans="1:17" s="17" customFormat="1">
      <c r="A22" s="447"/>
      <c r="B22" s="452"/>
      <c r="C22" s="413" t="s">
        <v>85</v>
      </c>
      <c r="D22" s="416">
        <v>7.5548584028039762</v>
      </c>
      <c r="E22" s="416">
        <v>11.18428429924972</v>
      </c>
      <c r="F22" s="416">
        <v>8.0375980910340719</v>
      </c>
      <c r="G22" s="416">
        <v>9.3870713533279471</v>
      </c>
      <c r="H22" s="416">
        <v>6.1888054011123792</v>
      </c>
      <c r="I22" s="416">
        <v>6.3459276582865209</v>
      </c>
      <c r="J22" s="416">
        <v>9.4994600835037488</v>
      </c>
      <c r="K22" s="416">
        <v>7.9567237191841693</v>
      </c>
      <c r="L22" s="416">
        <v>7.6614683128503156</v>
      </c>
      <c r="M22" s="416">
        <v>7.5735229339531642</v>
      </c>
      <c r="N22" s="416">
        <v>7.5344806731861445</v>
      </c>
      <c r="P22" s="59"/>
      <c r="Q22" s="59"/>
    </row>
    <row r="23" spans="1:17">
      <c r="A23" s="447" t="s">
        <v>65</v>
      </c>
      <c r="B23" s="448" t="s">
        <v>73</v>
      </c>
      <c r="C23" s="413" t="s">
        <v>72</v>
      </c>
      <c r="D23" s="415">
        <v>1103.6022616000009</v>
      </c>
      <c r="E23" s="415">
        <v>1117.255675780001</v>
      </c>
      <c r="F23" s="415">
        <v>1076.3456918664938</v>
      </c>
      <c r="G23" s="415">
        <v>329.86319798494856</v>
      </c>
      <c r="H23" s="415">
        <v>211.62906293238203</v>
      </c>
      <c r="I23" s="415">
        <v>210.3611707926639</v>
      </c>
      <c r="J23" s="415">
        <v>324.4922601564993</v>
      </c>
      <c r="K23" s="415">
        <v>1106.7551155981962</v>
      </c>
      <c r="L23" s="415">
        <v>1060.9617529291227</v>
      </c>
      <c r="M23" s="415">
        <v>1051.7448501113531</v>
      </c>
      <c r="N23" s="415">
        <v>1036.2168073144016</v>
      </c>
    </row>
    <row r="24" spans="1:17" s="4" customFormat="1">
      <c r="A24" s="447"/>
      <c r="B24" s="448"/>
      <c r="C24" s="413" t="s">
        <v>56</v>
      </c>
      <c r="D24" s="415">
        <v>1691.1894890432932</v>
      </c>
      <c r="E24" s="415">
        <v>1182.6200149320332</v>
      </c>
      <c r="F24" s="415">
        <v>1793.2377888016281</v>
      </c>
      <c r="G24" s="415">
        <v>541.31092559540889</v>
      </c>
      <c r="H24" s="415">
        <v>336.2212735632308</v>
      </c>
      <c r="I24" s="415">
        <v>360.29228971681272</v>
      </c>
      <c r="J24" s="415">
        <v>555.41329992617545</v>
      </c>
      <c r="K24" s="415">
        <v>1950.5925354235374</v>
      </c>
      <c r="L24" s="415">
        <v>1989.6313355751331</v>
      </c>
      <c r="M24" s="415">
        <v>2091.81389169967</v>
      </c>
      <c r="N24" s="415">
        <v>2197.8186138054853</v>
      </c>
      <c r="P24" s="56"/>
      <c r="Q24" s="56"/>
    </row>
    <row r="25" spans="1:17" s="17" customFormat="1">
      <c r="A25" s="447"/>
      <c r="B25" s="448"/>
      <c r="C25" s="413" t="s">
        <v>80</v>
      </c>
      <c r="D25" s="416">
        <v>3.1555930345363961</v>
      </c>
      <c r="E25" s="416">
        <v>3.2007195940955935</v>
      </c>
      <c r="F25" s="416">
        <v>3.1607640866498752</v>
      </c>
      <c r="G25" s="416">
        <v>3.4496321556542848</v>
      </c>
      <c r="H25" s="416">
        <v>2.6819259661325932</v>
      </c>
      <c r="I25" s="416">
        <v>2.801708063365512</v>
      </c>
      <c r="J25" s="416">
        <v>3.5690603743624538</v>
      </c>
      <c r="K25" s="416">
        <v>3.5149946029810772</v>
      </c>
      <c r="L25" s="416">
        <v>3.6895718949349052</v>
      </c>
      <c r="M25" s="416">
        <v>3.6523676471935271</v>
      </c>
      <c r="N25" s="416">
        <v>3.5986013071661245</v>
      </c>
      <c r="P25" s="59"/>
      <c r="Q25" s="59"/>
    </row>
    <row r="26" spans="1:17" s="17" customFormat="1">
      <c r="A26" s="447"/>
      <c r="B26" s="448"/>
      <c r="C26" s="413" t="s">
        <v>131</v>
      </c>
      <c r="D26" s="416">
        <v>3.0526744272718873</v>
      </c>
      <c r="E26" s="416">
        <v>3.0962852078526875</v>
      </c>
      <c r="F26" s="416">
        <v>3.0244695327434106</v>
      </c>
      <c r="G26" s="416">
        <v>3.3027144603119161</v>
      </c>
      <c r="H26" s="416">
        <v>2.6096512125847924</v>
      </c>
      <c r="I26" s="416">
        <v>2.6621327225030891</v>
      </c>
      <c r="J26" s="416">
        <v>3.3840682178391548</v>
      </c>
      <c r="K26" s="416">
        <v>3.3955257567374511</v>
      </c>
      <c r="L26" s="416">
        <v>3.6058783599188606</v>
      </c>
      <c r="M26" s="416">
        <v>3.5680118954756193</v>
      </c>
      <c r="N26" s="416">
        <v>3.5353425478390905</v>
      </c>
      <c r="P26" s="59"/>
      <c r="Q26" s="59"/>
    </row>
    <row r="27" spans="1:17">
      <c r="A27" s="447" t="s">
        <v>67</v>
      </c>
      <c r="B27" s="448" t="s">
        <v>74</v>
      </c>
      <c r="C27" s="413" t="s">
        <v>72</v>
      </c>
      <c r="D27" s="415">
        <v>200.0673770999997</v>
      </c>
      <c r="E27" s="415">
        <v>200.82448800000006</v>
      </c>
      <c r="F27" s="415">
        <v>207.98260872786602</v>
      </c>
      <c r="G27" s="415">
        <v>59.577492799652696</v>
      </c>
      <c r="H27" s="415">
        <v>41.748608479012589</v>
      </c>
      <c r="I27" s="415">
        <v>44.349435504992826</v>
      </c>
      <c r="J27" s="415">
        <v>62.307071944207891</v>
      </c>
      <c r="K27" s="415">
        <v>210.4138175687977</v>
      </c>
      <c r="L27" s="415">
        <v>194.92003037664782</v>
      </c>
      <c r="M27" s="415">
        <v>193.0120852710466</v>
      </c>
      <c r="N27" s="415">
        <v>190.50455785424248</v>
      </c>
    </row>
    <row r="28" spans="1:17" s="4" customFormat="1">
      <c r="A28" s="447"/>
      <c r="B28" s="448"/>
      <c r="C28" s="413" t="s">
        <v>56</v>
      </c>
      <c r="D28" s="415">
        <v>357.1564201424826</v>
      </c>
      <c r="E28" s="415">
        <v>297.05403022379892</v>
      </c>
      <c r="F28" s="415">
        <v>425.18393380539703</v>
      </c>
      <c r="G28" s="415">
        <v>117.27311827849526</v>
      </c>
      <c r="H28" s="415">
        <v>81.860511596839373</v>
      </c>
      <c r="I28" s="415">
        <v>92.757966104713773</v>
      </c>
      <c r="J28" s="415">
        <v>133.29233782534862</v>
      </c>
      <c r="K28" s="415">
        <v>452.36673510906627</v>
      </c>
      <c r="L28" s="415">
        <v>444.01657156157887</v>
      </c>
      <c r="M28" s="415">
        <v>467.53689795706464</v>
      </c>
      <c r="N28" s="415">
        <v>490.4963449315976</v>
      </c>
      <c r="P28" s="56"/>
      <c r="Q28" s="56"/>
    </row>
    <row r="29" spans="1:17" s="17" customFormat="1">
      <c r="A29" s="447"/>
      <c r="B29" s="448"/>
      <c r="C29" s="413" t="s">
        <v>81</v>
      </c>
      <c r="D29" s="416">
        <v>2.9799982348228382</v>
      </c>
      <c r="E29" s="416">
        <v>3.0634471652112345</v>
      </c>
      <c r="F29" s="416">
        <v>3.1738764887808162</v>
      </c>
      <c r="G29" s="416">
        <v>3.1582647631755849</v>
      </c>
      <c r="H29" s="416">
        <v>2.8509535076499168</v>
      </c>
      <c r="I29" s="416">
        <v>3.2493653746819153</v>
      </c>
      <c r="J29" s="416">
        <v>3.3912033003596678</v>
      </c>
      <c r="K29" s="416">
        <v>3.2459493421120111</v>
      </c>
      <c r="L29" s="416">
        <v>3.1359843777114005</v>
      </c>
      <c r="M29" s="416">
        <v>3.0921356846849006</v>
      </c>
      <c r="N29" s="416">
        <v>3.0494468614827879</v>
      </c>
      <c r="P29" s="59"/>
      <c r="Q29" s="59"/>
    </row>
    <row r="30" spans="1:17" s="17" customFormat="1">
      <c r="A30" s="447"/>
      <c r="B30" s="448"/>
      <c r="C30" s="413" t="s">
        <v>132</v>
      </c>
      <c r="D30" s="416">
        <v>3.5653358424987265</v>
      </c>
      <c r="E30" s="416">
        <v>3.6121103890153217</v>
      </c>
      <c r="F30" s="416">
        <v>3.6542768178394738</v>
      </c>
      <c r="G30" s="416">
        <v>3.7388510423227945</v>
      </c>
      <c r="H30" s="416">
        <v>3.3041156242829821</v>
      </c>
      <c r="I30" s="416">
        <v>3.6815072048811452</v>
      </c>
      <c r="J30" s="416">
        <v>3.8229270951877536</v>
      </c>
      <c r="K30" s="416">
        <v>3.8277997598183586</v>
      </c>
      <c r="L30" s="416">
        <v>3.7493281162441314</v>
      </c>
      <c r="M30" s="416">
        <v>3.6939841004277234</v>
      </c>
      <c r="N30" s="416">
        <v>3.6423475211910854</v>
      </c>
      <c r="P30" s="59"/>
      <c r="Q30" s="59"/>
    </row>
    <row r="31" spans="1:17">
      <c r="A31" s="447" t="s">
        <v>90</v>
      </c>
      <c r="B31" s="448" t="s">
        <v>75</v>
      </c>
      <c r="C31" s="413" t="s">
        <v>72</v>
      </c>
      <c r="D31" s="415">
        <v>632.32531170000073</v>
      </c>
      <c r="E31" s="415">
        <v>620.80913699999962</v>
      </c>
      <c r="F31" s="415">
        <v>636.84858438451306</v>
      </c>
      <c r="G31" s="415">
        <v>206.19285997181166</v>
      </c>
      <c r="H31" s="415">
        <v>109.63585676732941</v>
      </c>
      <c r="I31" s="415">
        <v>106.39506265906364</v>
      </c>
      <c r="J31" s="415">
        <v>214.62480498630836</v>
      </c>
      <c r="K31" s="415">
        <v>637.91852889944187</v>
      </c>
      <c r="L31" s="415">
        <v>618.9983297819258</v>
      </c>
      <c r="M31" s="415">
        <v>616.58962152560935</v>
      </c>
      <c r="N31" s="415">
        <v>612.5754391404414</v>
      </c>
    </row>
    <row r="32" spans="1:17" s="4" customFormat="1">
      <c r="A32" s="447"/>
      <c r="B32" s="448"/>
      <c r="C32" s="413" t="s">
        <v>56</v>
      </c>
      <c r="D32" s="415">
        <v>1163.4028265180491</v>
      </c>
      <c r="E32" s="415">
        <v>948.72110318946238</v>
      </c>
      <c r="F32" s="415">
        <v>1278.0684406776752</v>
      </c>
      <c r="G32" s="415">
        <v>382.17941233332965</v>
      </c>
      <c r="H32" s="415">
        <v>215.28321097686407</v>
      </c>
      <c r="I32" s="415">
        <v>233.42936978693709</v>
      </c>
      <c r="J32" s="415">
        <v>447.17644758054433</v>
      </c>
      <c r="K32" s="415">
        <v>1344.4779283432672</v>
      </c>
      <c r="L32" s="415">
        <v>1384.5669828522571</v>
      </c>
      <c r="M32" s="415">
        <v>1472.259594162088</v>
      </c>
      <c r="N32" s="415">
        <v>1566.0568988931232</v>
      </c>
      <c r="P32" s="56"/>
      <c r="Q32" s="56"/>
    </row>
    <row r="33" spans="1:18" s="17" customFormat="1">
      <c r="A33" s="447"/>
      <c r="B33" s="448"/>
      <c r="C33" s="413" t="s">
        <v>82</v>
      </c>
      <c r="D33" s="416">
        <v>2.7067844735056279</v>
      </c>
      <c r="E33" s="416">
        <v>2.6835890876784023</v>
      </c>
      <c r="F33" s="416">
        <v>2.7935709562212248</v>
      </c>
      <c r="G33" s="416">
        <v>3.1713463199806315</v>
      </c>
      <c r="H33" s="416">
        <v>2.1497961119217064</v>
      </c>
      <c r="I33" s="416">
        <v>2.2352222244336444</v>
      </c>
      <c r="J33" s="416">
        <v>3.3350485255877445</v>
      </c>
      <c r="K33" s="416">
        <v>2.7919198750446297</v>
      </c>
      <c r="L33" s="416">
        <v>2.8071622384043882</v>
      </c>
      <c r="M33" s="416">
        <v>2.7907805197909918</v>
      </c>
      <c r="N33" s="416">
        <v>2.7843551952163033</v>
      </c>
      <c r="P33" s="59"/>
      <c r="Q33" s="59"/>
    </row>
    <row r="34" spans="1:18" s="17" customFormat="1">
      <c r="A34" s="447"/>
      <c r="B34" s="448"/>
      <c r="C34" s="413" t="s">
        <v>133</v>
      </c>
      <c r="D34" s="416">
        <v>6.8169449079867581</v>
      </c>
      <c r="E34" s="416">
        <v>6.8247009076413399</v>
      </c>
      <c r="F34" s="416">
        <v>6.9375271168778454</v>
      </c>
      <c r="G34" s="416">
        <v>7.6220476723251744</v>
      </c>
      <c r="H34" s="416">
        <v>5.5203299413553397</v>
      </c>
      <c r="I34" s="416">
        <v>5.7291495959993011</v>
      </c>
      <c r="J34" s="416">
        <v>8.156215583881929</v>
      </c>
      <c r="K34" s="416">
        <v>7.1678294790983736</v>
      </c>
      <c r="L34" s="416">
        <v>7.2040446376164162</v>
      </c>
      <c r="M34" s="416">
        <v>7.1506366839523174</v>
      </c>
      <c r="N34" s="416">
        <v>7.0882667617104502</v>
      </c>
      <c r="P34" s="59"/>
      <c r="Q34" s="59"/>
    </row>
    <row r="35" spans="1:18">
      <c r="A35" s="447" t="s">
        <v>91</v>
      </c>
      <c r="B35" s="448" t="s">
        <v>76</v>
      </c>
      <c r="C35" s="413" t="s">
        <v>72</v>
      </c>
      <c r="D35" s="415">
        <v>611.09281891599949</v>
      </c>
      <c r="E35" s="415">
        <v>581.16449022000006</v>
      </c>
      <c r="F35" s="415">
        <v>614.83741585096107</v>
      </c>
      <c r="G35" s="415">
        <v>244.65854389468055</v>
      </c>
      <c r="H35" s="415">
        <v>78.628539317210368</v>
      </c>
      <c r="I35" s="415">
        <v>71.405973993247613</v>
      </c>
      <c r="J35" s="415">
        <v>220.14435864582256</v>
      </c>
      <c r="K35" s="415">
        <v>608.84003138381422</v>
      </c>
      <c r="L35" s="415">
        <v>609.04788233234035</v>
      </c>
      <c r="M35" s="415">
        <v>601.273384848418</v>
      </c>
      <c r="N35" s="415">
        <v>601.59419762745063</v>
      </c>
    </row>
    <row r="36" spans="1:18" s="4" customFormat="1">
      <c r="A36" s="447"/>
      <c r="B36" s="448"/>
      <c r="C36" s="413" t="s">
        <v>56</v>
      </c>
      <c r="D36" s="415">
        <v>1095.965452320881</v>
      </c>
      <c r="E36" s="415">
        <v>1164.7183800524531</v>
      </c>
      <c r="F36" s="415">
        <v>1372.2774451994107</v>
      </c>
      <c r="G36" s="415">
        <v>521.00994425143915</v>
      </c>
      <c r="H36" s="415">
        <v>162.70521220422194</v>
      </c>
      <c r="I36" s="415">
        <v>165.73325324297224</v>
      </c>
      <c r="J36" s="415">
        <v>522.82903550077731</v>
      </c>
      <c r="K36" s="415">
        <v>1447.9497186303613</v>
      </c>
      <c r="L36" s="415">
        <v>1554.4403183524455</v>
      </c>
      <c r="M36" s="415">
        <v>1649.1705410972745</v>
      </c>
      <c r="N36" s="415">
        <v>1745.4204897990694</v>
      </c>
      <c r="P36" s="56"/>
      <c r="Q36" s="56"/>
    </row>
    <row r="37" spans="1:18" s="17" customFormat="1">
      <c r="A37" s="447"/>
      <c r="B37" s="448"/>
      <c r="C37" s="413" t="s">
        <v>83</v>
      </c>
      <c r="D37" s="416">
        <v>10.010620813197145</v>
      </c>
      <c r="E37" s="416">
        <v>9.7813600224984629</v>
      </c>
      <c r="F37" s="416">
        <v>10.524825549280358</v>
      </c>
      <c r="G37" s="416">
        <v>14.11318578806609</v>
      </c>
      <c r="H37" s="416">
        <v>6.2583971076087277</v>
      </c>
      <c r="I37" s="416">
        <v>6.117335983448343</v>
      </c>
      <c r="J37" s="416">
        <v>13.068083324701716</v>
      </c>
      <c r="K37" s="416">
        <v>10.490111034896755</v>
      </c>
      <c r="L37" s="416">
        <v>10.813451898146427</v>
      </c>
      <c r="M37" s="416">
        <v>10.661551034037762</v>
      </c>
      <c r="N37" s="416">
        <v>10.630302977180294</v>
      </c>
      <c r="P37" s="59"/>
      <c r="Q37" s="59"/>
    </row>
    <row r="38" spans="1:18" s="17" customFormat="1">
      <c r="A38" s="447"/>
      <c r="B38" s="448"/>
      <c r="C38" s="413" t="s">
        <v>134</v>
      </c>
      <c r="D38" s="416">
        <v>12.687815671964559</v>
      </c>
      <c r="E38" s="416">
        <v>12.29014394471395</v>
      </c>
      <c r="F38" s="416">
        <v>12.818830583499963</v>
      </c>
      <c r="G38" s="416">
        <v>17.388092912051604</v>
      </c>
      <c r="H38" s="416">
        <v>7.5857216153312246</v>
      </c>
      <c r="I38" s="416">
        <v>7.2946362632823405</v>
      </c>
      <c r="J38" s="416">
        <v>16.023340073568864</v>
      </c>
      <c r="K38" s="416">
        <v>12.995366982036341</v>
      </c>
      <c r="L38" s="416">
        <v>13.573336774800168</v>
      </c>
      <c r="M38" s="416">
        <v>13.381356754497483</v>
      </c>
      <c r="N38" s="416">
        <v>13.339099698125226</v>
      </c>
      <c r="P38" s="59"/>
      <c r="Q38" s="59"/>
    </row>
    <row r="39" spans="1:18" ht="24.75" customHeight="1">
      <c r="A39" s="447">
        <v>5</v>
      </c>
      <c r="B39" s="452" t="s">
        <v>115</v>
      </c>
      <c r="C39" s="414" t="s">
        <v>72</v>
      </c>
      <c r="D39" s="415">
        <v>82.477346431737416</v>
      </c>
      <c r="E39" s="415">
        <v>75.727181952892877</v>
      </c>
      <c r="F39" s="415">
        <v>90.38</v>
      </c>
      <c r="G39" s="415">
        <v>38.515343546693899</v>
      </c>
      <c r="H39" s="415">
        <v>12.954114187767754</v>
      </c>
      <c r="I39" s="415">
        <v>7.1250986665063385</v>
      </c>
      <c r="J39" s="415">
        <v>29.4868004953906</v>
      </c>
      <c r="K39" s="415">
        <v>89.036598406244536</v>
      </c>
      <c r="L39" s="415">
        <v>88.582953545397402</v>
      </c>
      <c r="M39" s="415">
        <v>88.338324033599264</v>
      </c>
      <c r="N39" s="415">
        <v>90.44</v>
      </c>
    </row>
    <row r="40" spans="1:18" s="4" customFormat="1" ht="22.5" customHeight="1">
      <c r="A40" s="447"/>
      <c r="B40" s="452"/>
      <c r="C40" s="414" t="s">
        <v>135</v>
      </c>
      <c r="D40" s="416">
        <v>3.2381037860676436</v>
      </c>
      <c r="E40" s="416">
        <v>3.0046902807459572</v>
      </c>
      <c r="F40" s="416">
        <v>3.5638599910914821</v>
      </c>
      <c r="G40" s="416">
        <v>4.5835660455844636</v>
      </c>
      <c r="H40" s="416">
        <v>2.9331703247072074</v>
      </c>
      <c r="I40" s="416">
        <v>1.6473772943073357</v>
      </c>
      <c r="J40" s="416">
        <v>3.5890860339257382</v>
      </c>
      <c r="K40" s="416">
        <v>3.4726644069191384</v>
      </c>
      <c r="L40" s="416">
        <v>3.585866941714698</v>
      </c>
      <c r="M40" s="416">
        <v>3.60852108888129</v>
      </c>
      <c r="N40" s="416">
        <v>3.7281197412616964</v>
      </c>
      <c r="P40" s="56"/>
      <c r="Q40" s="56"/>
    </row>
    <row r="41" spans="1:18">
      <c r="A41" s="447" t="s">
        <v>92</v>
      </c>
      <c r="B41" s="453" t="s">
        <v>73</v>
      </c>
      <c r="C41" s="413" t="s">
        <v>72</v>
      </c>
      <c r="D41" s="415">
        <v>46.045385209817454</v>
      </c>
      <c r="E41" s="415">
        <v>46.495630188709022</v>
      </c>
      <c r="F41" s="415">
        <v>47.125514546119788</v>
      </c>
      <c r="G41" s="415">
        <v>20.487831213347761</v>
      </c>
      <c r="H41" s="415">
        <v>7.210127009528625</v>
      </c>
      <c r="I41" s="415">
        <v>3.9591326061223375</v>
      </c>
      <c r="J41" s="415">
        <v>15.468423717121061</v>
      </c>
      <c r="K41" s="415">
        <v>47.862367384495521</v>
      </c>
      <c r="L41" s="415">
        <v>47.440614058665034</v>
      </c>
      <c r="M41" s="415">
        <v>47.227647166533373</v>
      </c>
      <c r="N41" s="415">
        <v>47.129975624683148</v>
      </c>
    </row>
    <row r="42" spans="1:18" s="17" customFormat="1">
      <c r="A42" s="447"/>
      <c r="B42" s="453"/>
      <c r="C42" s="413" t="s">
        <v>136</v>
      </c>
      <c r="D42" s="416">
        <v>4.1722807946280325</v>
      </c>
      <c r="E42" s="416">
        <v>4.1615926592853114</v>
      </c>
      <c r="F42" s="416">
        <v>4.378288026070817</v>
      </c>
      <c r="G42" s="416">
        <v>6.2110084842755349</v>
      </c>
      <c r="H42" s="416">
        <v>3.406964482866111</v>
      </c>
      <c r="I42" s="416">
        <v>1.8820643520873612</v>
      </c>
      <c r="J42" s="416">
        <v>4.7669623027867587</v>
      </c>
      <c r="K42" s="416">
        <v>4.3245670799204872</v>
      </c>
      <c r="L42" s="416">
        <v>4.4714725981111112</v>
      </c>
      <c r="M42" s="416">
        <v>4.4904091673501574</v>
      </c>
      <c r="N42" s="416">
        <v>4.5482736133986776</v>
      </c>
      <c r="P42" s="59"/>
      <c r="Q42" s="59"/>
    </row>
    <row r="43" spans="1:18">
      <c r="A43" s="447" t="s">
        <v>93</v>
      </c>
      <c r="B43" s="448" t="s">
        <v>74</v>
      </c>
      <c r="C43" s="413" t="s">
        <v>72</v>
      </c>
      <c r="D43" s="415">
        <v>16.468528406142038</v>
      </c>
      <c r="E43" s="415">
        <v>18.890040956001499</v>
      </c>
      <c r="F43" s="415">
        <v>19.688288041848693</v>
      </c>
      <c r="G43" s="415">
        <v>8.6705906161766464</v>
      </c>
      <c r="H43" s="415">
        <v>2.8954422440654213</v>
      </c>
      <c r="I43" s="415">
        <v>1.5326110557294645</v>
      </c>
      <c r="J43" s="415">
        <v>6.589644125877161</v>
      </c>
      <c r="K43" s="415">
        <v>19.879620306677051</v>
      </c>
      <c r="L43" s="415">
        <v>19.847728771660403</v>
      </c>
      <c r="M43" s="415">
        <v>19.816066151993923</v>
      </c>
      <c r="N43" s="415">
        <v>19.807066151993922</v>
      </c>
    </row>
    <row r="44" spans="1:18" s="17" customFormat="1">
      <c r="A44" s="447"/>
      <c r="B44" s="448"/>
      <c r="C44" s="413" t="s">
        <v>137</v>
      </c>
      <c r="D44" s="416">
        <v>8.2314911330649227</v>
      </c>
      <c r="E44" s="416">
        <v>9.4062438023003914</v>
      </c>
      <c r="F44" s="416">
        <v>9.4663145934522586</v>
      </c>
      <c r="G44" s="416">
        <v>14.553466768623725</v>
      </c>
      <c r="H44" s="416">
        <v>6.9354221602882573</v>
      </c>
      <c r="I44" s="416">
        <v>3.455762262310925</v>
      </c>
      <c r="J44" s="416">
        <v>10.576077354072709</v>
      </c>
      <c r="K44" s="416">
        <v>9.4478682704272199</v>
      </c>
      <c r="L44" s="416">
        <v>10.182498295997719</v>
      </c>
      <c r="M44" s="416">
        <v>10.266748905472033</v>
      </c>
      <c r="N44" s="416">
        <v>10.397161293720105</v>
      </c>
      <c r="P44" s="59"/>
      <c r="Q44" s="59"/>
    </row>
    <row r="45" spans="1:18">
      <c r="A45" s="447" t="s">
        <v>94</v>
      </c>
      <c r="B45" s="448" t="s">
        <v>75</v>
      </c>
      <c r="C45" s="413" t="s">
        <v>72</v>
      </c>
      <c r="D45" s="415">
        <v>21.007421310084936</v>
      </c>
      <c r="E45" s="415">
        <v>11.350925367750808</v>
      </c>
      <c r="F45" s="415">
        <v>21.155078827178063</v>
      </c>
      <c r="G45" s="415">
        <v>9.2894465146761931</v>
      </c>
      <c r="H45" s="415">
        <v>2.8375448800636969</v>
      </c>
      <c r="I45" s="415">
        <v>1.6578299848730831</v>
      </c>
      <c r="J45" s="415">
        <v>7.3702574475650913</v>
      </c>
      <c r="K45" s="415">
        <v>21.209610243426816</v>
      </c>
      <c r="L45" s="415">
        <v>21.209610243426816</v>
      </c>
      <c r="M45" s="415">
        <v>21.209610243426816</v>
      </c>
      <c r="N45" s="415">
        <v>21.209610243426816</v>
      </c>
    </row>
    <row r="46" spans="1:18" s="17" customFormat="1">
      <c r="A46" s="447"/>
      <c r="B46" s="448"/>
      <c r="C46" s="413" t="s">
        <v>138</v>
      </c>
      <c r="D46" s="416">
        <v>3.3222489945257263</v>
      </c>
      <c r="E46" s="416">
        <v>1.8284082322955266</v>
      </c>
      <c r="F46" s="416">
        <v>3.3218380861478312</v>
      </c>
      <c r="G46" s="416">
        <v>4.5052222060192291</v>
      </c>
      <c r="H46" s="416">
        <v>2.5881540617551519</v>
      </c>
      <c r="I46" s="416">
        <v>1.5581831933174344</v>
      </c>
      <c r="J46" s="416">
        <v>3.4340194033188589</v>
      </c>
      <c r="K46" s="416">
        <v>3.324814891333904</v>
      </c>
      <c r="L46" s="416">
        <v>3.4264406255989415</v>
      </c>
      <c r="M46" s="416">
        <v>3.4398260209032561</v>
      </c>
      <c r="N46" s="416">
        <v>3.4623670634245292</v>
      </c>
      <c r="P46" s="59"/>
      <c r="Q46" s="59"/>
    </row>
    <row r="47" spans="1:18" s="4" customFormat="1" ht="36.75" customHeight="1">
      <c r="A47" s="439">
        <v>6</v>
      </c>
      <c r="B47" s="454" t="s">
        <v>217</v>
      </c>
      <c r="C47" s="89" t="s">
        <v>58</v>
      </c>
      <c r="D47" s="415">
        <v>313.2909138848853</v>
      </c>
      <c r="E47" s="415">
        <v>265.62584248866847</v>
      </c>
      <c r="F47" s="415">
        <v>318.12075081429452</v>
      </c>
      <c r="G47" s="415">
        <v>134.53360492004535</v>
      </c>
      <c r="H47" s="415">
        <v>53.453818546247192</v>
      </c>
      <c r="I47" s="415">
        <v>22.475201756519798</v>
      </c>
      <c r="J47" s="415">
        <v>107.65812559148216</v>
      </c>
      <c r="K47" s="415">
        <v>322.95801731105587</v>
      </c>
      <c r="L47" s="415">
        <v>332.30257669190348</v>
      </c>
      <c r="M47" s="415">
        <v>345.80115640235812</v>
      </c>
      <c r="N47" s="415">
        <v>359.95072604860172</v>
      </c>
      <c r="P47" s="56"/>
      <c r="Q47" s="56"/>
    </row>
    <row r="48" spans="1:18" s="4" customFormat="1" ht="38.25" customHeight="1">
      <c r="A48" s="439"/>
      <c r="B48" s="454"/>
      <c r="C48" s="89" t="s">
        <v>57</v>
      </c>
      <c r="D48" s="415">
        <v>19.513691400701479</v>
      </c>
      <c r="E48" s="415">
        <v>18.239196013028582</v>
      </c>
      <c r="F48" s="415">
        <v>18.687938767184399</v>
      </c>
      <c r="G48" s="415">
        <v>8.4426995746371603</v>
      </c>
      <c r="H48" s="415">
        <v>3.0753489474350522</v>
      </c>
      <c r="I48" s="415">
        <v>1.140065052344698</v>
      </c>
      <c r="J48" s="415">
        <v>6.0298251927674906</v>
      </c>
      <c r="K48" s="415">
        <v>17.635680584830769</v>
      </c>
      <c r="L48" s="415">
        <v>16.76143510260815</v>
      </c>
      <c r="M48" s="415">
        <v>16.591167216191742</v>
      </c>
      <c r="N48" s="415">
        <v>16.430612724096157</v>
      </c>
      <c r="P48" s="91"/>
      <c r="Q48" s="91"/>
      <c r="R48" s="366">
        <f>1-N48/M48</f>
        <v>9.6771064991072464E-3</v>
      </c>
    </row>
    <row r="49" spans="1:17">
      <c r="A49" s="445" t="s">
        <v>139</v>
      </c>
      <c r="B49" s="446" t="s">
        <v>234</v>
      </c>
      <c r="C49" s="412" t="s">
        <v>282</v>
      </c>
      <c r="D49" s="415">
        <v>88.924497004000003</v>
      </c>
      <c r="E49" s="415">
        <v>82.438925229999995</v>
      </c>
      <c r="F49" s="415">
        <v>85.110612612211995</v>
      </c>
      <c r="G49" s="415">
        <v>36.263125791775209</v>
      </c>
      <c r="H49" s="415">
        <v>13.972032725496003</v>
      </c>
      <c r="I49" s="415">
        <v>7.0853275814176246</v>
      </c>
      <c r="J49" s="415">
        <v>27.790126513523159</v>
      </c>
      <c r="K49" s="415">
        <v>80.323717243153681</v>
      </c>
      <c r="L49" s="415">
        <v>76.427499047425741</v>
      </c>
      <c r="M49" s="415">
        <v>75.623370047425738</v>
      </c>
      <c r="N49" s="415">
        <v>74.869447497425739</v>
      </c>
      <c r="P49" s="361"/>
      <c r="Q49" s="361"/>
    </row>
    <row r="50" spans="1:17" s="4" customFormat="1">
      <c r="A50" s="445"/>
      <c r="B50" s="446"/>
      <c r="C50" s="412" t="s">
        <v>57</v>
      </c>
      <c r="D50" s="415">
        <v>10.67093964048</v>
      </c>
      <c r="E50" s="415">
        <v>9.8926710275999987</v>
      </c>
      <c r="F50" s="415">
        <v>10.213273513465438</v>
      </c>
      <c r="G50" s="415">
        <v>4.3515750950130245</v>
      </c>
      <c r="H50" s="415">
        <v>1.6766439270595204</v>
      </c>
      <c r="I50" s="415">
        <v>0.85023930977011497</v>
      </c>
      <c r="J50" s="415">
        <v>3.3348151816227789</v>
      </c>
      <c r="K50" s="415">
        <v>9.6388460691784417</v>
      </c>
      <c r="L50" s="415">
        <v>9.1712998856910879</v>
      </c>
      <c r="M50" s="415">
        <v>9.0748044056910881</v>
      </c>
      <c r="N50" s="415">
        <v>8.9843336996910885</v>
      </c>
      <c r="P50" s="361"/>
      <c r="Q50" s="361"/>
    </row>
    <row r="51" spans="1:17" ht="30">
      <c r="A51" s="439"/>
      <c r="B51" s="446"/>
      <c r="C51" s="412" t="s">
        <v>58</v>
      </c>
      <c r="D51" s="415">
        <v>232.45280102997</v>
      </c>
      <c r="E51" s="415">
        <v>184.22334046157999</v>
      </c>
      <c r="F51" s="415">
        <v>221.4404223536024</v>
      </c>
      <c r="G51" s="415">
        <v>90.596977728376331</v>
      </c>
      <c r="H51" s="415">
        <v>36.390964028331823</v>
      </c>
      <c r="I51" s="415">
        <v>18.854752766477279</v>
      </c>
      <c r="J51" s="415">
        <v>75.597727830416972</v>
      </c>
      <c r="K51" s="415">
        <v>224.97967423185358</v>
      </c>
      <c r="L51" s="415">
        <v>231.18786137201243</v>
      </c>
      <c r="M51" s="415">
        <v>241.00342934296779</v>
      </c>
      <c r="N51" s="415">
        <v>251.32028046999596</v>
      </c>
      <c r="P51" s="361"/>
      <c r="Q51" s="361"/>
    </row>
    <row r="52" spans="1:17" ht="17.25" hidden="1">
      <c r="A52" s="439"/>
      <c r="B52" s="446"/>
      <c r="C52" s="412" t="s">
        <v>283</v>
      </c>
      <c r="D52" s="411">
        <v>1.3098699560704386E-6</v>
      </c>
      <c r="E52" s="415"/>
      <c r="F52" s="415"/>
      <c r="G52" s="415"/>
      <c r="H52" s="415"/>
      <c r="I52" s="415"/>
      <c r="J52" s="415"/>
      <c r="K52" s="415"/>
      <c r="L52" s="415"/>
      <c r="M52" s="415"/>
      <c r="N52" s="415"/>
      <c r="P52" s="361"/>
      <c r="Q52" s="361"/>
    </row>
    <row r="53" spans="1:17">
      <c r="A53" s="439" t="s">
        <v>140</v>
      </c>
      <c r="B53" s="446" t="s">
        <v>243</v>
      </c>
      <c r="C53" s="412" t="s">
        <v>60</v>
      </c>
      <c r="D53" s="415">
        <v>57272.983654453994</v>
      </c>
      <c r="E53" s="415">
        <v>53521.313739878118</v>
      </c>
      <c r="F53" s="415">
        <v>54760.85949208511</v>
      </c>
      <c r="G53" s="415">
        <v>26569.17776224027</v>
      </c>
      <c r="H53" s="415">
        <v>9255.4628717671931</v>
      </c>
      <c r="I53" s="415">
        <v>1861.7314927677987</v>
      </c>
      <c r="J53" s="415">
        <v>17074.487365309848</v>
      </c>
      <c r="K53" s="415">
        <v>51388.029240266937</v>
      </c>
      <c r="L53" s="415">
        <v>48732.511258980863</v>
      </c>
      <c r="M53" s="415">
        <v>48216.259289656817</v>
      </c>
      <c r="N53" s="415">
        <v>47725.819918798974</v>
      </c>
      <c r="P53" s="363"/>
      <c r="Q53" s="361"/>
    </row>
    <row r="54" spans="1:17" s="4" customFormat="1">
      <c r="A54" s="439"/>
      <c r="B54" s="446"/>
      <c r="C54" s="412" t="s">
        <v>57</v>
      </c>
      <c r="D54" s="415">
        <v>8.184309364221475</v>
      </c>
      <c r="E54" s="415">
        <v>7.6481957334285831</v>
      </c>
      <c r="F54" s="415">
        <v>7.8253268214189617</v>
      </c>
      <c r="G54" s="415">
        <v>3.7967355022241347</v>
      </c>
      <c r="H54" s="415">
        <v>1.3226056443755319</v>
      </c>
      <c r="I54" s="415">
        <v>0.26604143031651839</v>
      </c>
      <c r="J54" s="415">
        <v>2.4399442445027772</v>
      </c>
      <c r="K54" s="415">
        <v>7.3433493784341453</v>
      </c>
      <c r="L54" s="415">
        <v>6.9638758589083656</v>
      </c>
      <c r="M54" s="415">
        <v>6.8901034524919584</v>
      </c>
      <c r="N54" s="415">
        <v>6.820019666396373</v>
      </c>
      <c r="P54" s="361"/>
      <c r="Q54" s="361"/>
    </row>
    <row r="55" spans="1:17" ht="30">
      <c r="A55" s="439"/>
      <c r="B55" s="446"/>
      <c r="C55" s="412" t="s">
        <v>58</v>
      </c>
      <c r="D55" s="415">
        <v>78.221674989999997</v>
      </c>
      <c r="E55" s="415">
        <v>78.628997445902002</v>
      </c>
      <c r="F55" s="415">
        <v>93.410138001344706</v>
      </c>
      <c r="G55" s="415">
        <v>42.484430184264056</v>
      </c>
      <c r="H55" s="415">
        <v>16.685265223161132</v>
      </c>
      <c r="I55" s="415">
        <v>3.5057620462993739</v>
      </c>
      <c r="J55" s="415">
        <v>30.734680547620151</v>
      </c>
      <c r="K55" s="415">
        <v>94.524534570917069</v>
      </c>
      <c r="L55" s="415">
        <v>97.564409714713051</v>
      </c>
      <c r="M55" s="415">
        <v>101.07338007078597</v>
      </c>
      <c r="N55" s="415">
        <v>104.72132623743059</v>
      </c>
      <c r="P55" s="361"/>
      <c r="Q55" s="361"/>
    </row>
    <row r="56" spans="1:17" ht="17.25" hidden="1">
      <c r="A56" s="439"/>
      <c r="B56" s="446"/>
      <c r="C56" s="412" t="s">
        <v>274</v>
      </c>
      <c r="D56" s="411">
        <v>8.7630664966774124E-4</v>
      </c>
      <c r="E56" s="415"/>
      <c r="F56" s="415"/>
      <c r="G56" s="415"/>
      <c r="H56" s="415"/>
      <c r="I56" s="415"/>
      <c r="J56" s="415"/>
      <c r="K56" s="415"/>
      <c r="L56" s="415"/>
      <c r="M56" s="415"/>
      <c r="N56" s="415"/>
      <c r="P56" s="361"/>
      <c r="Q56" s="361"/>
    </row>
    <row r="57" spans="1:17" ht="17.25">
      <c r="A57" s="439" t="s">
        <v>141</v>
      </c>
      <c r="B57" s="446" t="s">
        <v>244</v>
      </c>
      <c r="C57" s="412" t="s">
        <v>296</v>
      </c>
      <c r="D57" s="415">
        <v>570.57400000000007</v>
      </c>
      <c r="E57" s="415">
        <v>605.13800000000003</v>
      </c>
      <c r="F57" s="415">
        <v>562.68494999999962</v>
      </c>
      <c r="G57" s="415">
        <v>255.10310000000001</v>
      </c>
      <c r="H57" s="415">
        <v>65.944000000000017</v>
      </c>
      <c r="I57" s="415">
        <v>20.610322580645196</v>
      </c>
      <c r="J57" s="415">
        <v>221.02752741935439</v>
      </c>
      <c r="K57" s="415">
        <v>566.27828181818177</v>
      </c>
      <c r="L57" s="415">
        <v>542.68575217391299</v>
      </c>
      <c r="M57" s="415">
        <v>542.68575217391299</v>
      </c>
      <c r="N57" s="415">
        <v>542.68575217391299</v>
      </c>
      <c r="P57" s="363"/>
      <c r="Q57" s="363"/>
    </row>
    <row r="58" spans="1:17" s="4" customFormat="1">
      <c r="A58" s="439"/>
      <c r="B58" s="446"/>
      <c r="C58" s="412" t="s">
        <v>57</v>
      </c>
      <c r="D58" s="415">
        <v>0.65844239599999999</v>
      </c>
      <c r="E58" s="415">
        <v>0.69832925199999996</v>
      </c>
      <c r="F58" s="415">
        <v>0.64933843229999944</v>
      </c>
      <c r="G58" s="415">
        <v>0.29438897739999997</v>
      </c>
      <c r="H58" s="415">
        <v>7.6099376000000024E-2</v>
      </c>
      <c r="I58" s="415">
        <v>2.3784312258064554E-2</v>
      </c>
      <c r="J58" s="415">
        <v>0.25506576664193492</v>
      </c>
      <c r="K58" s="415">
        <v>0.6534851372181818</v>
      </c>
      <c r="L58" s="415">
        <v>0.62625935800869559</v>
      </c>
      <c r="M58" s="415">
        <v>0.62625935800869559</v>
      </c>
      <c r="N58" s="415">
        <v>0.62625935800869559</v>
      </c>
      <c r="P58" s="361"/>
      <c r="Q58" s="361"/>
    </row>
    <row r="59" spans="1:17" ht="30">
      <c r="A59" s="439"/>
      <c r="B59" s="446"/>
      <c r="C59" s="412" t="s">
        <v>58</v>
      </c>
      <c r="D59" s="415">
        <v>2.6164378649152544</v>
      </c>
      <c r="E59" s="415">
        <v>2.7735045811864407</v>
      </c>
      <c r="F59" s="415">
        <v>3.2701904593474178</v>
      </c>
      <c r="G59" s="415">
        <v>1.4521970074049873</v>
      </c>
      <c r="H59" s="415">
        <v>0.37758929475423664</v>
      </c>
      <c r="I59" s="415">
        <v>0.11468694374314425</v>
      </c>
      <c r="J59" s="415">
        <v>1.3257172134450497</v>
      </c>
      <c r="K59" s="415">
        <v>3.453808508285177</v>
      </c>
      <c r="L59" s="415">
        <v>3.5503056051779707</v>
      </c>
      <c r="M59" s="415">
        <v>3.7243469886043221</v>
      </c>
      <c r="N59" s="415">
        <v>3.9091193411751428</v>
      </c>
      <c r="P59" s="361"/>
      <c r="Q59" s="361"/>
    </row>
    <row r="60" spans="1:17" ht="17.25" hidden="1">
      <c r="A60" s="439" t="s">
        <v>142</v>
      </c>
      <c r="B60" s="446" t="s">
        <v>280</v>
      </c>
      <c r="C60" s="412" t="s">
        <v>245</v>
      </c>
      <c r="D60" s="415">
        <v>0</v>
      </c>
      <c r="E60" s="415">
        <v>0</v>
      </c>
      <c r="F60" s="415">
        <v>0</v>
      </c>
      <c r="G60" s="415">
        <v>0</v>
      </c>
      <c r="H60" s="415">
        <v>0</v>
      </c>
      <c r="I60" s="415">
        <v>0</v>
      </c>
      <c r="J60" s="415">
        <v>0</v>
      </c>
      <c r="K60" s="415">
        <v>0</v>
      </c>
      <c r="L60" s="415">
        <v>0</v>
      </c>
      <c r="M60" s="415">
        <v>0</v>
      </c>
      <c r="N60" s="415">
        <v>0</v>
      </c>
      <c r="P60" s="361"/>
      <c r="Q60" s="361"/>
    </row>
    <row r="61" spans="1:17" s="56" customFormat="1" hidden="1">
      <c r="A61" s="439"/>
      <c r="B61" s="446"/>
      <c r="C61" s="412" t="s">
        <v>232</v>
      </c>
      <c r="D61" s="415">
        <v>0</v>
      </c>
      <c r="E61" s="415">
        <v>0</v>
      </c>
      <c r="F61" s="415">
        <v>0</v>
      </c>
      <c r="G61" s="415">
        <v>0</v>
      </c>
      <c r="H61" s="415">
        <v>0</v>
      </c>
      <c r="I61" s="415">
        <v>0</v>
      </c>
      <c r="J61" s="415">
        <v>0</v>
      </c>
      <c r="K61" s="415">
        <v>0</v>
      </c>
      <c r="L61" s="415">
        <v>0</v>
      </c>
      <c r="M61" s="415">
        <v>0</v>
      </c>
      <c r="N61" s="415">
        <v>0</v>
      </c>
      <c r="P61" s="361"/>
      <c r="Q61" s="361"/>
    </row>
    <row r="62" spans="1:17" s="56" customFormat="1" hidden="1">
      <c r="A62" s="439"/>
      <c r="B62" s="446"/>
      <c r="C62" s="412" t="s">
        <v>297</v>
      </c>
      <c r="D62" s="415">
        <v>0</v>
      </c>
      <c r="E62" s="415">
        <v>0</v>
      </c>
      <c r="F62" s="415">
        <v>0</v>
      </c>
      <c r="G62" s="415">
        <v>0</v>
      </c>
      <c r="H62" s="415">
        <v>0</v>
      </c>
      <c r="I62" s="415">
        <v>0</v>
      </c>
      <c r="J62" s="415">
        <v>0</v>
      </c>
      <c r="K62" s="415">
        <v>0</v>
      </c>
      <c r="L62" s="415">
        <v>0</v>
      </c>
      <c r="M62" s="415">
        <v>0</v>
      </c>
      <c r="N62" s="415">
        <v>0</v>
      </c>
      <c r="P62" s="361"/>
      <c r="Q62" s="361"/>
    </row>
    <row r="63" spans="1:17" s="4" customFormat="1" hidden="1">
      <c r="A63" s="439"/>
      <c r="B63" s="446"/>
      <c r="C63" s="412" t="s">
        <v>57</v>
      </c>
      <c r="D63" s="415">
        <v>0</v>
      </c>
      <c r="E63" s="415">
        <v>0</v>
      </c>
      <c r="F63" s="415">
        <v>0</v>
      </c>
      <c r="G63" s="415">
        <v>0</v>
      </c>
      <c r="H63" s="415">
        <v>0</v>
      </c>
      <c r="I63" s="415">
        <v>0</v>
      </c>
      <c r="J63" s="415">
        <v>0</v>
      </c>
      <c r="K63" s="415">
        <v>0</v>
      </c>
      <c r="L63" s="415">
        <v>0</v>
      </c>
      <c r="M63" s="415">
        <v>0</v>
      </c>
      <c r="N63" s="415">
        <v>0</v>
      </c>
      <c r="P63" s="361"/>
      <c r="Q63" s="361"/>
    </row>
    <row r="64" spans="1:17" ht="30" hidden="1">
      <c r="A64" s="439"/>
      <c r="B64" s="446"/>
      <c r="C64" s="412" t="s">
        <v>58</v>
      </c>
      <c r="D64" s="415">
        <v>0</v>
      </c>
      <c r="E64" s="415">
        <v>0</v>
      </c>
      <c r="F64" s="415">
        <v>0</v>
      </c>
      <c r="G64" s="415">
        <v>0</v>
      </c>
      <c r="H64" s="415">
        <v>0</v>
      </c>
      <c r="I64" s="415">
        <v>0</v>
      </c>
      <c r="J64" s="415">
        <v>0</v>
      </c>
      <c r="K64" s="415">
        <v>0</v>
      </c>
      <c r="L64" s="415">
        <v>0</v>
      </c>
      <c r="M64" s="415">
        <v>0</v>
      </c>
      <c r="N64" s="415">
        <v>0</v>
      </c>
      <c r="P64" s="361"/>
      <c r="Q64" s="361"/>
    </row>
    <row r="65" spans="1:18" s="4" customFormat="1" ht="60.75" customHeight="1">
      <c r="A65" s="439" t="s">
        <v>219</v>
      </c>
      <c r="B65" s="456" t="s">
        <v>218</v>
      </c>
      <c r="C65" s="89" t="s">
        <v>58</v>
      </c>
      <c r="D65" s="415">
        <v>4.6346814280975321</v>
      </c>
      <c r="E65" s="415">
        <v>4.6016291154191649</v>
      </c>
      <c r="F65" s="415">
        <v>6.1052119558573139</v>
      </c>
      <c r="G65" s="415">
        <v>1.629684125044232</v>
      </c>
      <c r="H65" s="415">
        <v>1.4941007786992768</v>
      </c>
      <c r="I65" s="415">
        <v>1.4059549903416744</v>
      </c>
      <c r="J65" s="415">
        <v>1.5754720617721307</v>
      </c>
      <c r="K65" s="415">
        <v>6.5075054921664925</v>
      </c>
      <c r="L65" s="415">
        <v>6.9656510610029194</v>
      </c>
      <c r="M65" s="415">
        <v>7.4897670765319369</v>
      </c>
      <c r="N65" s="415">
        <v>8.0069886651387279</v>
      </c>
      <c r="P65" s="361"/>
      <c r="Q65" s="361"/>
    </row>
    <row r="66" spans="1:18" s="4" customFormat="1" ht="17.25">
      <c r="A66" s="439"/>
      <c r="B66" s="456"/>
      <c r="C66" s="89" t="s">
        <v>245</v>
      </c>
      <c r="D66" s="415">
        <v>199.57858997398654</v>
      </c>
      <c r="E66" s="415">
        <v>179.48490482549499</v>
      </c>
      <c r="F66" s="415">
        <v>182.52848960793654</v>
      </c>
      <c r="G66" s="415">
        <v>52.001073993151891</v>
      </c>
      <c r="H66" s="415">
        <v>47.263370821138764</v>
      </c>
      <c r="I66" s="415">
        <v>36.950104148501595</v>
      </c>
      <c r="J66" s="415">
        <v>46.313940645144257</v>
      </c>
      <c r="K66" s="415">
        <v>178.23536722272726</v>
      </c>
      <c r="L66" s="415">
        <v>174.11409884130433</v>
      </c>
      <c r="M66" s="415">
        <v>175.41963302730434</v>
      </c>
      <c r="N66" s="415">
        <v>176.80183111644436</v>
      </c>
      <c r="P66" s="361"/>
      <c r="Q66" s="361"/>
    </row>
    <row r="67" spans="1:18" ht="17.25">
      <c r="A67" s="445" t="s">
        <v>220</v>
      </c>
      <c r="B67" s="457" t="s">
        <v>23</v>
      </c>
      <c r="C67" s="412" t="s">
        <v>245</v>
      </c>
      <c r="D67" s="415">
        <v>47.079741999999996</v>
      </c>
      <c r="E67" s="415">
        <v>36.660193999999997</v>
      </c>
      <c r="F67" s="415">
        <v>39.960094850000004</v>
      </c>
      <c r="G67" s="415">
        <v>15.292907378231002</v>
      </c>
      <c r="H67" s="415">
        <v>11.646924931260314</v>
      </c>
      <c r="I67" s="415">
        <v>1.4169592700980675</v>
      </c>
      <c r="J67" s="415">
        <v>11.60330327041062</v>
      </c>
      <c r="K67" s="415">
        <v>40.73294525</v>
      </c>
      <c r="L67" s="415">
        <v>41.626335650000001</v>
      </c>
      <c r="M67" s="415">
        <v>43.121656399999999</v>
      </c>
      <c r="N67" s="415">
        <v>44.691743187500002</v>
      </c>
      <c r="P67" s="363"/>
      <c r="Q67" s="363"/>
    </row>
    <row r="68" spans="1:18" ht="30">
      <c r="A68" s="439"/>
      <c r="B68" s="457"/>
      <c r="C68" s="412" t="s">
        <v>58</v>
      </c>
      <c r="D68" s="415">
        <v>0.81197465000000002</v>
      </c>
      <c r="E68" s="415">
        <v>0.20884019000000001</v>
      </c>
      <c r="F68" s="415">
        <v>0.96434940827464521</v>
      </c>
      <c r="G68" s="415">
        <v>0.30459427817469098</v>
      </c>
      <c r="H68" s="415">
        <v>0.28919926766690701</v>
      </c>
      <c r="I68" s="415">
        <v>9.9898920987453579E-2</v>
      </c>
      <c r="J68" s="415">
        <v>0.27065694144559371</v>
      </c>
      <c r="K68" s="415">
        <v>1.0561643440167294</v>
      </c>
      <c r="L68" s="415">
        <v>1.1549239001970071</v>
      </c>
      <c r="M68" s="415">
        <v>1.2686044890722388</v>
      </c>
      <c r="N68" s="415">
        <v>1.3895616609617942</v>
      </c>
      <c r="P68" s="361"/>
      <c r="Q68" s="361"/>
    </row>
    <row r="69" spans="1:18" ht="17.25">
      <c r="A69" s="439" t="s">
        <v>221</v>
      </c>
      <c r="B69" s="457" t="s">
        <v>24</v>
      </c>
      <c r="C69" s="412" t="s">
        <v>245</v>
      </c>
      <c r="D69" s="415">
        <v>152.49884797398656</v>
      </c>
      <c r="E69" s="415">
        <v>142.824710825495</v>
      </c>
      <c r="F69" s="415">
        <v>142.56839475793652</v>
      </c>
      <c r="G69" s="415">
        <v>36.708166614920891</v>
      </c>
      <c r="H69" s="415">
        <v>35.616445889878449</v>
      </c>
      <c r="I69" s="415">
        <v>35.533144878403526</v>
      </c>
      <c r="J69" s="415">
        <v>34.710637374733636</v>
      </c>
      <c r="K69" s="415">
        <v>137.50242197272726</v>
      </c>
      <c r="L69" s="415">
        <v>132.48776319130434</v>
      </c>
      <c r="M69" s="415">
        <v>132.29797662730434</v>
      </c>
      <c r="N69" s="415">
        <v>132.11008792894435</v>
      </c>
      <c r="P69" s="361"/>
      <c r="Q69" s="361"/>
    </row>
    <row r="70" spans="1:18" ht="30">
      <c r="A70" s="439"/>
      <c r="B70" s="457"/>
      <c r="C70" s="412" t="s">
        <v>58</v>
      </c>
      <c r="D70" s="415">
        <v>3.8227067780975323</v>
      </c>
      <c r="E70" s="415">
        <v>4.3927889254191648</v>
      </c>
      <c r="F70" s="415">
        <v>5.1408625475826684</v>
      </c>
      <c r="G70" s="415">
        <v>1.3250898468695411</v>
      </c>
      <c r="H70" s="415">
        <v>1.2049015110323698</v>
      </c>
      <c r="I70" s="415">
        <v>1.3060560693542207</v>
      </c>
      <c r="J70" s="415">
        <v>1.304815120326537</v>
      </c>
      <c r="K70" s="415">
        <v>5.4513411481497629</v>
      </c>
      <c r="L70" s="415">
        <v>5.8107271608059126</v>
      </c>
      <c r="M70" s="415">
        <v>6.2211625874596983</v>
      </c>
      <c r="N70" s="415">
        <v>6.6174270041769345</v>
      </c>
      <c r="P70" s="361"/>
      <c r="Q70" s="361"/>
    </row>
    <row r="71" spans="1:18" s="4" customFormat="1" ht="17.25" hidden="1">
      <c r="A71" s="439" t="s">
        <v>223</v>
      </c>
      <c r="B71" s="457" t="s">
        <v>222</v>
      </c>
      <c r="C71" s="412" t="s">
        <v>245</v>
      </c>
      <c r="D71" s="415">
        <v>0</v>
      </c>
      <c r="E71" s="415">
        <v>0</v>
      </c>
      <c r="F71" s="415">
        <v>0</v>
      </c>
      <c r="G71" s="415">
        <v>0</v>
      </c>
      <c r="H71" s="415">
        <v>0</v>
      </c>
      <c r="I71" s="415">
        <v>0</v>
      </c>
      <c r="J71" s="415">
        <v>0</v>
      </c>
      <c r="K71" s="415">
        <v>0</v>
      </c>
      <c r="L71" s="415">
        <v>0</v>
      </c>
      <c r="M71" s="415">
        <v>0</v>
      </c>
      <c r="N71" s="415">
        <v>0</v>
      </c>
      <c r="P71" s="361"/>
      <c r="Q71" s="361"/>
    </row>
    <row r="72" spans="1:18" s="56" customFormat="1" hidden="1">
      <c r="A72" s="439"/>
      <c r="B72" s="457"/>
      <c r="C72" s="412" t="s">
        <v>232</v>
      </c>
      <c r="D72" s="415">
        <v>0</v>
      </c>
      <c r="E72" s="415">
        <v>0</v>
      </c>
      <c r="F72" s="415">
        <v>0</v>
      </c>
      <c r="G72" s="415">
        <v>0</v>
      </c>
      <c r="H72" s="415">
        <v>0</v>
      </c>
      <c r="I72" s="415">
        <v>0</v>
      </c>
      <c r="J72" s="415">
        <v>0</v>
      </c>
      <c r="K72" s="415">
        <v>0</v>
      </c>
      <c r="L72" s="415">
        <v>0</v>
      </c>
      <c r="M72" s="415">
        <v>0</v>
      </c>
      <c r="N72" s="415">
        <v>0</v>
      </c>
      <c r="P72" s="361"/>
      <c r="Q72" s="361"/>
    </row>
    <row r="73" spans="1:18" s="56" customFormat="1" hidden="1">
      <c r="A73" s="439"/>
      <c r="B73" s="457"/>
      <c r="C73" s="412" t="s">
        <v>297</v>
      </c>
      <c r="D73" s="415">
        <v>0</v>
      </c>
      <c r="E73" s="415">
        <v>0</v>
      </c>
      <c r="F73" s="415">
        <v>0</v>
      </c>
      <c r="G73" s="415">
        <v>0</v>
      </c>
      <c r="H73" s="415">
        <v>0</v>
      </c>
      <c r="I73" s="415">
        <v>0</v>
      </c>
      <c r="J73" s="415">
        <v>0</v>
      </c>
      <c r="K73" s="415">
        <v>0</v>
      </c>
      <c r="L73" s="415">
        <v>0</v>
      </c>
      <c r="M73" s="415">
        <v>0</v>
      </c>
      <c r="N73" s="415">
        <v>0</v>
      </c>
      <c r="P73" s="361"/>
      <c r="Q73" s="361"/>
    </row>
    <row r="74" spans="1:18" s="4" customFormat="1" ht="30" hidden="1">
      <c r="A74" s="439"/>
      <c r="B74" s="457"/>
      <c r="C74" s="412" t="s">
        <v>58</v>
      </c>
      <c r="D74" s="415">
        <v>0</v>
      </c>
      <c r="E74" s="415">
        <v>0</v>
      </c>
      <c r="F74" s="415">
        <v>0</v>
      </c>
      <c r="G74" s="415">
        <v>0</v>
      </c>
      <c r="H74" s="415">
        <v>0</v>
      </c>
      <c r="I74" s="415">
        <v>0</v>
      </c>
      <c r="J74" s="415">
        <v>0</v>
      </c>
      <c r="K74" s="415">
        <v>0</v>
      </c>
      <c r="L74" s="415">
        <v>0</v>
      </c>
      <c r="M74" s="415">
        <v>0</v>
      </c>
      <c r="N74" s="415">
        <v>0</v>
      </c>
      <c r="P74" s="361"/>
      <c r="Q74" s="361"/>
    </row>
    <row r="75" spans="1:18" s="4" customFormat="1">
      <c r="A75" s="439">
        <v>8</v>
      </c>
      <c r="B75" s="456" t="s">
        <v>233</v>
      </c>
      <c r="C75" s="412" t="s">
        <v>230</v>
      </c>
      <c r="D75" s="415">
        <v>13559.066238251427</v>
      </c>
      <c r="E75" s="415">
        <v>13114.181777569573</v>
      </c>
      <c r="F75" s="415">
        <v>12892.76529354225</v>
      </c>
      <c r="G75" s="415">
        <v>3144.5914150333201</v>
      </c>
      <c r="H75" s="415">
        <v>3081.1643808486215</v>
      </c>
      <c r="I75" s="415">
        <v>3422.8189298890675</v>
      </c>
      <c r="J75" s="415">
        <v>3244.1905677712425</v>
      </c>
      <c r="K75" s="415">
        <v>12224.960133571183</v>
      </c>
      <c r="L75" s="415">
        <v>11508.172399358818</v>
      </c>
      <c r="M75" s="415">
        <v>11102.813184668417</v>
      </c>
      <c r="N75" s="415">
        <v>11102.813184668417</v>
      </c>
      <c r="P75" s="363"/>
      <c r="Q75" s="361"/>
    </row>
    <row r="76" spans="1:18" s="4" customFormat="1">
      <c r="A76" s="439"/>
      <c r="B76" s="456"/>
      <c r="C76" s="412" t="s">
        <v>57</v>
      </c>
      <c r="D76" s="415">
        <v>15.886941856115566</v>
      </c>
      <c r="E76" s="415">
        <v>15.384055356765696</v>
      </c>
      <c r="F76" s="415">
        <v>15.129372514850695</v>
      </c>
      <c r="G76" s="415">
        <v>3.6966654427122303</v>
      </c>
      <c r="H76" s="415">
        <v>3.6151389517917782</v>
      </c>
      <c r="I76" s="415">
        <v>4.0152196908161359</v>
      </c>
      <c r="J76" s="415">
        <v>3.8023484295305519</v>
      </c>
      <c r="K76" s="415">
        <v>14.362973412898643</v>
      </c>
      <c r="L76" s="415">
        <v>13.511270189179575</v>
      </c>
      <c r="M76" s="415">
        <v>13.011664957073656</v>
      </c>
      <c r="N76" s="415">
        <v>13.011664957073656</v>
      </c>
      <c r="P76" s="361"/>
      <c r="Q76" s="361"/>
      <c r="R76" s="366">
        <f>1-N76/M76</f>
        <v>0</v>
      </c>
    </row>
    <row r="77" spans="1:18" s="4" customFormat="1" ht="19.5" customHeight="1">
      <c r="A77" s="439"/>
      <c r="B77" s="456"/>
      <c r="C77" s="412" t="s">
        <v>56</v>
      </c>
      <c r="D77" s="415">
        <v>376.68015855000004</v>
      </c>
      <c r="E77" s="415">
        <v>392.24310766346741</v>
      </c>
      <c r="F77" s="415">
        <v>414.55614771003002</v>
      </c>
      <c r="G77" s="415">
        <v>95.574466930044338</v>
      </c>
      <c r="H77" s="415">
        <v>100.53597950743944</v>
      </c>
      <c r="I77" s="415">
        <v>112.91863584521002</v>
      </c>
      <c r="J77" s="415">
        <v>105.52706542733625</v>
      </c>
      <c r="K77" s="415">
        <v>439.58922536922785</v>
      </c>
      <c r="L77" s="415">
        <v>442.45929916494691</v>
      </c>
      <c r="M77" s="415">
        <v>448.94523932850393</v>
      </c>
      <c r="N77" s="415">
        <v>471.33381210511556</v>
      </c>
      <c r="P77" s="361"/>
      <c r="Q77" s="361"/>
    </row>
    <row r="78" spans="1:18" s="4" customFormat="1">
      <c r="A78" s="380" t="s">
        <v>224</v>
      </c>
      <c r="B78" s="33" t="s">
        <v>238</v>
      </c>
      <c r="C78" s="412" t="s">
        <v>230</v>
      </c>
      <c r="D78" s="415">
        <v>8237.8349903028557</v>
      </c>
      <c r="E78" s="415">
        <v>7783.9528880000016</v>
      </c>
      <c r="F78" s="415">
        <v>7602.0050893119696</v>
      </c>
      <c r="G78" s="415">
        <v>1788.6461170463219</v>
      </c>
      <c r="H78" s="415">
        <v>1822.1393367047676</v>
      </c>
      <c r="I78" s="415">
        <v>2032.0143883330634</v>
      </c>
      <c r="J78" s="415">
        <v>1959.2052472278169</v>
      </c>
      <c r="K78" s="415">
        <v>7035.8636536247695</v>
      </c>
      <c r="L78" s="415">
        <v>6718.804126175517</v>
      </c>
      <c r="M78" s="415">
        <v>6718.804126175517</v>
      </c>
      <c r="N78" s="415">
        <v>6718.804126175517</v>
      </c>
      <c r="P78" s="361"/>
      <c r="Q78" s="361"/>
    </row>
    <row r="79" spans="1:18" s="4" customFormat="1">
      <c r="A79" s="380"/>
      <c r="B79" s="381"/>
      <c r="C79" s="412" t="s">
        <v>57</v>
      </c>
      <c r="D79" s="415">
        <v>9.3285243430189535</v>
      </c>
      <c r="E79" s="415">
        <v>8.8145482503712014</v>
      </c>
      <c r="F79" s="415">
        <v>8.6085105631368748</v>
      </c>
      <c r="G79" s="415">
        <v>2.0254628629432552</v>
      </c>
      <c r="H79" s="415">
        <v>2.0633905848844787</v>
      </c>
      <c r="I79" s="415">
        <v>2.3010530933483611</v>
      </c>
      <c r="J79" s="415">
        <v>2.2186040219607799</v>
      </c>
      <c r="K79" s="415">
        <v>7.9674120013646883</v>
      </c>
      <c r="L79" s="415">
        <v>7.6083737924811565</v>
      </c>
      <c r="M79" s="415">
        <v>7.6083737924811565</v>
      </c>
      <c r="N79" s="415">
        <v>7.6083737924811565</v>
      </c>
      <c r="P79" s="361"/>
      <c r="Q79" s="361"/>
    </row>
    <row r="80" spans="1:18" s="4" customFormat="1" ht="30">
      <c r="A80" s="380"/>
      <c r="B80" s="381"/>
      <c r="C80" s="412" t="s">
        <v>56</v>
      </c>
      <c r="D80" s="415">
        <v>223.94125457431733</v>
      </c>
      <c r="E80" s="415">
        <v>228.17024725675989</v>
      </c>
      <c r="F80" s="415">
        <v>245.62820212852574</v>
      </c>
      <c r="G80" s="415">
        <v>56.40434467014596</v>
      </c>
      <c r="H80" s="415">
        <v>59.165888511798052</v>
      </c>
      <c r="I80" s="415">
        <v>66.752776980434007</v>
      </c>
      <c r="J80" s="415">
        <v>63.305191966147717</v>
      </c>
      <c r="K80" s="415">
        <v>260.56645411007241</v>
      </c>
      <c r="L80" s="415">
        <v>262.74348150347197</v>
      </c>
      <c r="M80" s="415">
        <v>275.25416041948989</v>
      </c>
      <c r="N80" s="415">
        <v>289.24596348694115</v>
      </c>
      <c r="P80" s="361"/>
      <c r="Q80" s="361"/>
    </row>
    <row r="81" spans="1:17" s="4" customFormat="1" hidden="1">
      <c r="A81" s="380"/>
      <c r="B81" s="381"/>
      <c r="C81" s="412" t="s">
        <v>231</v>
      </c>
      <c r="D81" s="411"/>
      <c r="E81" s="415"/>
      <c r="F81" s="415"/>
      <c r="G81" s="415"/>
      <c r="H81" s="415"/>
      <c r="I81" s="415"/>
      <c r="J81" s="415"/>
      <c r="K81" s="415"/>
      <c r="L81" s="415"/>
      <c r="M81" s="415"/>
      <c r="N81" s="415"/>
      <c r="P81" s="361"/>
      <c r="Q81" s="361"/>
    </row>
    <row r="82" spans="1:17" s="4" customFormat="1">
      <c r="A82" s="380" t="s">
        <v>225</v>
      </c>
      <c r="B82" s="32" t="s">
        <v>239</v>
      </c>
      <c r="C82" s="412" t="s">
        <v>230</v>
      </c>
      <c r="D82" s="415">
        <v>6911.0523677217607</v>
      </c>
      <c r="E82" s="415">
        <v>6406.0121931802587</v>
      </c>
      <c r="F82" s="415">
        <v>6250.5554945542663</v>
      </c>
      <c r="G82" s="415">
        <v>1512.1465001607198</v>
      </c>
      <c r="H82" s="415">
        <v>1510.1048867561424</v>
      </c>
      <c r="I82" s="415">
        <v>1637.9359834828572</v>
      </c>
      <c r="J82" s="415">
        <v>1590.3681241545466</v>
      </c>
      <c r="K82" s="415">
        <v>5796.3041524141354</v>
      </c>
      <c r="L82" s="415">
        <v>5607.6445590920157</v>
      </c>
      <c r="M82" s="415">
        <v>5607.6445590920157</v>
      </c>
      <c r="N82" s="415">
        <v>5607.6445590920157</v>
      </c>
      <c r="P82" s="361"/>
      <c r="Q82" s="361"/>
    </row>
    <row r="83" spans="1:17" s="4" customFormat="1">
      <c r="A83" s="380"/>
      <c r="B83" s="34"/>
      <c r="C83" s="412" t="s">
        <v>213</v>
      </c>
      <c r="D83" s="415">
        <v>7.8260757012081212</v>
      </c>
      <c r="E83" s="415">
        <v>7.2541682075573251</v>
      </c>
      <c r="F83" s="415">
        <v>7.0781290420332503</v>
      </c>
      <c r="G83" s="415">
        <v>1.7123546967819991</v>
      </c>
      <c r="H83" s="415">
        <v>1.7100427737626556</v>
      </c>
      <c r="I83" s="415">
        <v>1.8547987076959875</v>
      </c>
      <c r="J83" s="415">
        <v>1.8009328637926088</v>
      </c>
      <c r="K83" s="415">
        <v>6.5637348221937666</v>
      </c>
      <c r="L83" s="415">
        <v>6.3500966987157987</v>
      </c>
      <c r="M83" s="415">
        <v>6.3500966987157987</v>
      </c>
      <c r="N83" s="415">
        <v>6.3500966987157987</v>
      </c>
      <c r="P83" s="361"/>
      <c r="Q83" s="361"/>
    </row>
    <row r="84" spans="1:17" s="4" customFormat="1" ht="30">
      <c r="A84" s="380"/>
      <c r="B84" s="34"/>
      <c r="C84" s="412" t="s">
        <v>56</v>
      </c>
      <c r="D84" s="415">
        <v>187.12432613264426</v>
      </c>
      <c r="E84" s="415">
        <v>189.18950279707491</v>
      </c>
      <c r="F84" s="415">
        <v>199.91356972315819</v>
      </c>
      <c r="G84" s="415">
        <v>47.112859181941751</v>
      </c>
      <c r="H84" s="415">
        <v>48.657748186406195</v>
      </c>
      <c r="I84" s="415">
        <v>53.353284975603806</v>
      </c>
      <c r="J84" s="415">
        <v>50.789677379206445</v>
      </c>
      <c r="K84" s="415">
        <v>215.77982673139738</v>
      </c>
      <c r="L84" s="415">
        <v>219.60026748884903</v>
      </c>
      <c r="M84" s="415">
        <v>230.32327368210312</v>
      </c>
      <c r="N84" s="415">
        <v>242.13040265972103</v>
      </c>
      <c r="P84" s="361"/>
      <c r="Q84" s="361"/>
    </row>
    <row r="85" spans="1:17" s="4" customFormat="1" hidden="1">
      <c r="A85" s="380"/>
      <c r="B85" s="34"/>
      <c r="C85" s="412" t="s">
        <v>231</v>
      </c>
      <c r="D85" s="411"/>
      <c r="E85" s="415"/>
      <c r="F85" s="415"/>
      <c r="G85" s="415"/>
      <c r="H85" s="415"/>
      <c r="I85" s="415"/>
      <c r="J85" s="415"/>
      <c r="K85" s="415"/>
      <c r="L85" s="415"/>
      <c r="M85" s="415"/>
      <c r="N85" s="415"/>
      <c r="P85" s="361"/>
      <c r="Q85" s="361"/>
    </row>
    <row r="86" spans="1:17" s="4" customFormat="1">
      <c r="A86" s="380" t="s">
        <v>226</v>
      </c>
      <c r="B86" s="32" t="s">
        <v>240</v>
      </c>
      <c r="C86" s="412" t="s">
        <v>232</v>
      </c>
      <c r="D86" s="415">
        <v>1326.7826225810952</v>
      </c>
      <c r="E86" s="415">
        <v>1377.9406948197427</v>
      </c>
      <c r="F86" s="415">
        <v>1351.4495947577038</v>
      </c>
      <c r="G86" s="415">
        <v>276.49961688560211</v>
      </c>
      <c r="H86" s="415">
        <v>312.03444994862519</v>
      </c>
      <c r="I86" s="415">
        <v>394.07840485020608</v>
      </c>
      <c r="J86" s="415">
        <v>368.83712307327028</v>
      </c>
      <c r="K86" s="415">
        <v>1239.5595012106339</v>
      </c>
      <c r="L86" s="415">
        <v>1111.1595670835018</v>
      </c>
      <c r="M86" s="415">
        <v>1111.1595670835018</v>
      </c>
      <c r="N86" s="415">
        <v>1111.1595670835018</v>
      </c>
      <c r="P86" s="361"/>
      <c r="Q86" s="361"/>
    </row>
    <row r="87" spans="1:17" s="4" customFormat="1">
      <c r="A87" s="380"/>
      <c r="B87" s="381"/>
      <c r="C87" s="412" t="s">
        <v>213</v>
      </c>
      <c r="D87" s="415">
        <v>1.5024486418108323</v>
      </c>
      <c r="E87" s="415">
        <v>1.5603800428138765</v>
      </c>
      <c r="F87" s="415">
        <v>1.530381521103624</v>
      </c>
      <c r="G87" s="415">
        <v>0.31310816616125586</v>
      </c>
      <c r="H87" s="415">
        <v>0.35334781112182317</v>
      </c>
      <c r="I87" s="415">
        <v>0.44625438565237341</v>
      </c>
      <c r="J87" s="415">
        <v>0.41767115816817124</v>
      </c>
      <c r="K87" s="415">
        <v>1.4036771791709217</v>
      </c>
      <c r="L87" s="415">
        <v>1.2582770937653573</v>
      </c>
      <c r="M87" s="415">
        <v>1.2582770937653573</v>
      </c>
      <c r="N87" s="415">
        <v>1.2582770937653573</v>
      </c>
      <c r="P87" s="361"/>
      <c r="Q87" s="361"/>
    </row>
    <row r="88" spans="1:17" s="4" customFormat="1" ht="30">
      <c r="A88" s="380"/>
      <c r="B88" s="381"/>
      <c r="C88" s="412" t="s">
        <v>56</v>
      </c>
      <c r="D88" s="415">
        <v>36.816928441673063</v>
      </c>
      <c r="E88" s="415">
        <v>38.980744459684985</v>
      </c>
      <c r="F88" s="415">
        <v>45.714632405367546</v>
      </c>
      <c r="G88" s="415">
        <v>9.2914854882042128</v>
      </c>
      <c r="H88" s="415">
        <v>10.508140325391858</v>
      </c>
      <c r="I88" s="415">
        <v>13.399492004830204</v>
      </c>
      <c r="J88" s="415">
        <v>12.515514586941274</v>
      </c>
      <c r="K88" s="415">
        <v>44.786627378675014</v>
      </c>
      <c r="L88" s="415">
        <v>43.143214014622927</v>
      </c>
      <c r="M88" s="415">
        <v>44.930886737386771</v>
      </c>
      <c r="N88" s="415">
        <v>47.115560827220129</v>
      </c>
      <c r="P88" s="361"/>
      <c r="Q88" s="361"/>
    </row>
    <row r="89" spans="1:17" s="4" customFormat="1" hidden="1">
      <c r="A89" s="380"/>
      <c r="B89" s="381"/>
      <c r="C89" s="412" t="s">
        <v>231</v>
      </c>
      <c r="D89" s="411"/>
      <c r="E89" s="415"/>
      <c r="F89" s="415"/>
      <c r="G89" s="415"/>
      <c r="H89" s="415"/>
      <c r="I89" s="415"/>
      <c r="J89" s="415"/>
      <c r="K89" s="415"/>
      <c r="L89" s="415"/>
      <c r="M89" s="415"/>
      <c r="N89" s="415"/>
      <c r="P89" s="361"/>
      <c r="Q89" s="361"/>
    </row>
    <row r="90" spans="1:17" s="4" customFormat="1" hidden="1">
      <c r="A90" s="380"/>
      <c r="B90" s="381"/>
      <c r="C90" s="412" t="s">
        <v>247</v>
      </c>
      <c r="D90" s="411"/>
      <c r="E90" s="415"/>
      <c r="F90" s="415"/>
      <c r="G90" s="415"/>
      <c r="H90" s="415"/>
      <c r="I90" s="415"/>
      <c r="J90" s="415"/>
      <c r="K90" s="415"/>
      <c r="L90" s="415"/>
      <c r="M90" s="415"/>
      <c r="N90" s="415"/>
      <c r="P90" s="361"/>
      <c r="Q90" s="361"/>
    </row>
    <row r="91" spans="1:17" s="4" customFormat="1">
      <c r="A91" s="380" t="s">
        <v>227</v>
      </c>
      <c r="B91" s="33" t="s">
        <v>214</v>
      </c>
      <c r="C91" s="412" t="s">
        <v>230</v>
      </c>
      <c r="D91" s="415">
        <v>5321.2312479485709</v>
      </c>
      <c r="E91" s="415">
        <v>5330.228889569571</v>
      </c>
      <c r="F91" s="415">
        <v>5290.7602042302806</v>
      </c>
      <c r="G91" s="415">
        <v>1355.945297986998</v>
      </c>
      <c r="H91" s="415">
        <v>1259.0250441438538</v>
      </c>
      <c r="I91" s="415">
        <v>1390.8045415560039</v>
      </c>
      <c r="J91" s="415">
        <v>1284.9853205434256</v>
      </c>
      <c r="K91" s="415">
        <v>5189.0964799464136</v>
      </c>
      <c r="L91" s="415">
        <v>4789.3682731833014</v>
      </c>
      <c r="M91" s="415">
        <v>4384.0090584929003</v>
      </c>
      <c r="N91" s="415">
        <v>4384.0090584929003</v>
      </c>
      <c r="P91" s="361"/>
      <c r="Q91" s="361"/>
    </row>
    <row r="92" spans="1:17" s="4" customFormat="1">
      <c r="A92" s="380"/>
      <c r="B92" s="381"/>
      <c r="C92" s="412" t="s">
        <v>213</v>
      </c>
      <c r="D92" s="415">
        <v>6.5584175130966136</v>
      </c>
      <c r="E92" s="415">
        <v>6.5695071063944956</v>
      </c>
      <c r="F92" s="415">
        <v>6.5208619517138207</v>
      </c>
      <c r="G92" s="415">
        <v>1.6712025797689751</v>
      </c>
      <c r="H92" s="415">
        <v>1.5517483669072996</v>
      </c>
      <c r="I92" s="415">
        <v>1.7141665974677749</v>
      </c>
      <c r="J92" s="415">
        <v>1.583744407569772</v>
      </c>
      <c r="K92" s="415">
        <v>6.3955614115339543</v>
      </c>
      <c r="L92" s="415">
        <v>5.9028963966984183</v>
      </c>
      <c r="M92" s="415">
        <v>5.403291164592499</v>
      </c>
      <c r="N92" s="415">
        <v>5.403291164592499</v>
      </c>
      <c r="P92" s="361"/>
      <c r="Q92" s="361"/>
    </row>
    <row r="93" spans="1:17" s="4" customFormat="1" ht="30">
      <c r="A93" s="380"/>
      <c r="B93" s="381"/>
      <c r="C93" s="412" t="s">
        <v>56</v>
      </c>
      <c r="D93" s="415">
        <v>152.73890397568272</v>
      </c>
      <c r="E93" s="415">
        <v>164.07286040670752</v>
      </c>
      <c r="F93" s="415">
        <v>168.9279455815043</v>
      </c>
      <c r="G93" s="415">
        <v>39.170122259898385</v>
      </c>
      <c r="H93" s="415">
        <v>41.370090995641391</v>
      </c>
      <c r="I93" s="415">
        <v>46.165858864776013</v>
      </c>
      <c r="J93" s="415">
        <v>42.22187346118853</v>
      </c>
      <c r="K93" s="415">
        <v>179.02277125915543</v>
      </c>
      <c r="L93" s="415">
        <v>179.71581766147494</v>
      </c>
      <c r="M93" s="415">
        <v>173.69107890901401</v>
      </c>
      <c r="N93" s="415">
        <v>182.08784861817441</v>
      </c>
      <c r="P93" s="361"/>
      <c r="Q93" s="361"/>
    </row>
    <row r="94" spans="1:17" s="4" customFormat="1" hidden="1">
      <c r="A94" s="380"/>
      <c r="B94" s="381"/>
      <c r="C94" s="412" t="s">
        <v>231</v>
      </c>
      <c r="D94" s="411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P94" s="361"/>
      <c r="Q94" s="361"/>
    </row>
    <row r="95" spans="1:17" s="4" customFormat="1">
      <c r="A95" s="380" t="s">
        <v>228</v>
      </c>
      <c r="B95" s="32" t="s">
        <v>239</v>
      </c>
      <c r="C95" s="412" t="s">
        <v>230</v>
      </c>
      <c r="D95" s="415">
        <v>2807.314632380956</v>
      </c>
      <c r="E95" s="415">
        <v>2803.5484351517016</v>
      </c>
      <c r="F95" s="415">
        <v>2684.1929705456755</v>
      </c>
      <c r="G95" s="415">
        <v>679.34349239599726</v>
      </c>
      <c r="H95" s="415">
        <v>662.80373362964747</v>
      </c>
      <c r="I95" s="415">
        <v>697.3845852305227</v>
      </c>
      <c r="J95" s="415">
        <v>644.66115928950842</v>
      </c>
      <c r="K95" s="415">
        <v>2683.7089972023441</v>
      </c>
      <c r="L95" s="415">
        <v>2508.9625381590185</v>
      </c>
      <c r="M95" s="415">
        <v>2103.6033234686174</v>
      </c>
      <c r="N95" s="415">
        <v>2103.6033234686174</v>
      </c>
      <c r="P95" s="361"/>
      <c r="Q95" s="361"/>
    </row>
    <row r="96" spans="1:17" s="4" customFormat="1">
      <c r="A96" s="380"/>
      <c r="B96" s="34"/>
      <c r="C96" s="412" t="s">
        <v>213</v>
      </c>
      <c r="D96" s="415">
        <v>3.4600152844095278</v>
      </c>
      <c r="E96" s="415">
        <v>3.4553734463244719</v>
      </c>
      <c r="F96" s="415">
        <v>3.3082678361975448</v>
      </c>
      <c r="G96" s="415">
        <v>0.83729085437806661</v>
      </c>
      <c r="H96" s="415">
        <v>0.81690560169854043</v>
      </c>
      <c r="I96" s="415">
        <v>0.85952650129661923</v>
      </c>
      <c r="J96" s="415">
        <v>0.79454487882431912</v>
      </c>
      <c r="K96" s="415">
        <v>3.3076713390518888</v>
      </c>
      <c r="L96" s="415">
        <v>3.0922963282809901</v>
      </c>
      <c r="M96" s="415">
        <v>2.5926910961750709</v>
      </c>
      <c r="N96" s="415">
        <v>2.5926910961750709</v>
      </c>
      <c r="P96" s="361"/>
      <c r="Q96" s="361"/>
    </row>
    <row r="97" spans="1:17" s="4" customFormat="1" ht="30">
      <c r="A97" s="380"/>
      <c r="B97" s="34"/>
      <c r="C97" s="412" t="s">
        <v>56</v>
      </c>
      <c r="D97" s="415">
        <v>80.504555750300597</v>
      </c>
      <c r="E97" s="415">
        <v>83.352727615573343</v>
      </c>
      <c r="F97" s="415">
        <v>85.745635664024618</v>
      </c>
      <c r="G97" s="415">
        <v>19.13841640362001</v>
      </c>
      <c r="H97" s="415">
        <v>22.087396630434103</v>
      </c>
      <c r="I97" s="415">
        <v>23.193095661440431</v>
      </c>
      <c r="J97" s="415">
        <v>21.326726968530085</v>
      </c>
      <c r="K97" s="415">
        <v>90.281563534870017</v>
      </c>
      <c r="L97" s="415">
        <v>94.307983417340722</v>
      </c>
      <c r="M97" s="415">
        <v>84.230599678125799</v>
      </c>
      <c r="N97" s="415">
        <v>87.812714490734308</v>
      </c>
      <c r="P97" s="361"/>
      <c r="Q97" s="361"/>
    </row>
    <row r="98" spans="1:17" s="4" customFormat="1" hidden="1">
      <c r="A98" s="380"/>
      <c r="B98" s="34"/>
      <c r="C98" s="412" t="s">
        <v>231</v>
      </c>
      <c r="D98" s="411"/>
      <c r="E98" s="415"/>
      <c r="F98" s="415"/>
      <c r="G98" s="415"/>
      <c r="H98" s="415"/>
      <c r="I98" s="415"/>
      <c r="J98" s="415"/>
      <c r="K98" s="415"/>
      <c r="L98" s="415"/>
      <c r="M98" s="415"/>
      <c r="N98" s="415"/>
      <c r="P98" s="361"/>
      <c r="Q98" s="361"/>
    </row>
    <row r="99" spans="1:17" s="4" customFormat="1">
      <c r="A99" s="380" t="s">
        <v>229</v>
      </c>
      <c r="B99" s="32" t="s">
        <v>240</v>
      </c>
      <c r="C99" s="412" t="s">
        <v>232</v>
      </c>
      <c r="D99" s="415">
        <v>2513.9166155676157</v>
      </c>
      <c r="E99" s="415">
        <v>2526.6804544178694</v>
      </c>
      <c r="F99" s="415">
        <v>2606.5672336846055</v>
      </c>
      <c r="G99" s="415">
        <v>676.6018055910007</v>
      </c>
      <c r="H99" s="415">
        <v>596.22131051420627</v>
      </c>
      <c r="I99" s="415">
        <v>693.41995632548117</v>
      </c>
      <c r="J99" s="415">
        <v>640.32416125391717</v>
      </c>
      <c r="K99" s="415">
        <v>2505.3874827440695</v>
      </c>
      <c r="L99" s="415">
        <v>2280.4057350242824</v>
      </c>
      <c r="M99" s="415">
        <v>2280.4057350242824</v>
      </c>
      <c r="N99" s="415">
        <v>2280.4057350242824</v>
      </c>
      <c r="P99" s="361"/>
      <c r="Q99" s="361"/>
    </row>
    <row r="100" spans="1:17" s="4" customFormat="1">
      <c r="A100" s="380"/>
      <c r="B100" s="34"/>
      <c r="C100" s="412" t="s">
        <v>213</v>
      </c>
      <c r="D100" s="415">
        <v>3.0984022286870858</v>
      </c>
      <c r="E100" s="415">
        <v>3.1141336600700238</v>
      </c>
      <c r="F100" s="415">
        <v>3.2125941155162758</v>
      </c>
      <c r="G100" s="415">
        <v>0.83391172539090841</v>
      </c>
      <c r="H100" s="415">
        <v>0.73484276520875913</v>
      </c>
      <c r="I100" s="415">
        <v>0.85464009617115555</v>
      </c>
      <c r="J100" s="415">
        <v>0.78919952874545285</v>
      </c>
      <c r="K100" s="415">
        <v>3.0878900724820655</v>
      </c>
      <c r="L100" s="415">
        <v>2.8106000684174277</v>
      </c>
      <c r="M100" s="415">
        <v>2.8106000684174277</v>
      </c>
      <c r="N100" s="415">
        <v>2.8106000684174277</v>
      </c>
      <c r="P100" s="361"/>
      <c r="Q100" s="361"/>
    </row>
    <row r="101" spans="1:17" s="4" customFormat="1" ht="30">
      <c r="A101" s="380"/>
      <c r="B101" s="381"/>
      <c r="C101" s="412" t="s">
        <v>56</v>
      </c>
      <c r="D101" s="415">
        <v>72.234348225382135</v>
      </c>
      <c r="E101" s="415">
        <v>80.720132791134176</v>
      </c>
      <c r="F101" s="415">
        <v>83.182309917479685</v>
      </c>
      <c r="G101" s="415">
        <v>20.031705856278375</v>
      </c>
      <c r="H101" s="415">
        <v>19.282694365207288</v>
      </c>
      <c r="I101" s="415">
        <v>22.972763203335582</v>
      </c>
      <c r="J101" s="415">
        <v>20.895146492658444</v>
      </c>
      <c r="K101" s="415">
        <v>88.741207724285417</v>
      </c>
      <c r="L101" s="415">
        <v>85.407834244134207</v>
      </c>
      <c r="M101" s="415">
        <v>89.460479230888211</v>
      </c>
      <c r="N101" s="415">
        <v>94.275134127440111</v>
      </c>
      <c r="P101" s="361"/>
      <c r="Q101" s="361"/>
    </row>
    <row r="102" spans="1:17" s="4" customFormat="1" hidden="1">
      <c r="A102" s="35"/>
      <c r="B102" s="36"/>
      <c r="C102" s="90" t="s">
        <v>231</v>
      </c>
      <c r="D102" s="31"/>
      <c r="E102" s="48"/>
      <c r="F102" s="49"/>
      <c r="G102" s="48"/>
      <c r="H102" s="48"/>
      <c r="I102" s="48"/>
      <c r="J102" s="48"/>
      <c r="K102" s="48"/>
      <c r="L102" s="48"/>
      <c r="M102" s="48"/>
      <c r="N102" s="48"/>
      <c r="P102" s="361"/>
      <c r="Q102" s="361"/>
    </row>
    <row r="103" spans="1:17" s="4" customFormat="1" hidden="1">
      <c r="A103" s="35"/>
      <c r="B103" s="36"/>
      <c r="C103" s="90" t="s">
        <v>247</v>
      </c>
      <c r="D103" s="31"/>
      <c r="E103" s="48"/>
      <c r="F103" s="49"/>
      <c r="G103" s="48"/>
      <c r="H103" s="48"/>
      <c r="I103" s="48"/>
      <c r="J103" s="48"/>
      <c r="K103" s="48"/>
      <c r="L103" s="48"/>
      <c r="M103" s="48"/>
      <c r="N103" s="48"/>
      <c r="P103" s="361"/>
      <c r="Q103" s="361"/>
    </row>
    <row r="104" spans="1:17" s="4" customFormat="1" hidden="1">
      <c r="A104" s="439" t="s">
        <v>236</v>
      </c>
      <c r="B104" s="443" t="s">
        <v>241</v>
      </c>
      <c r="C104" s="90" t="s">
        <v>213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P104" s="361"/>
      <c r="Q104" s="361"/>
    </row>
    <row r="105" spans="1:17" s="4" customFormat="1" ht="27.75" hidden="1" customHeight="1">
      <c r="A105" s="439"/>
      <c r="B105" s="444"/>
      <c r="C105" s="90" t="s">
        <v>56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3.0827999999999998</v>
      </c>
      <c r="L105" s="54">
        <v>7.9936499999999997</v>
      </c>
      <c r="M105" s="54">
        <v>14.1876</v>
      </c>
      <c r="N105" s="54">
        <v>14.5677</v>
      </c>
      <c r="P105" s="361"/>
      <c r="Q105" s="361"/>
    </row>
    <row r="106" spans="1:17" s="4" customFormat="1" hidden="1">
      <c r="A106" s="439" t="s">
        <v>242</v>
      </c>
      <c r="B106" s="440" t="s">
        <v>235</v>
      </c>
      <c r="C106" s="90" t="s">
        <v>298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P106" s="361"/>
      <c r="Q106" s="361"/>
    </row>
    <row r="107" spans="1:17" s="4" customFormat="1" hidden="1">
      <c r="A107" s="439"/>
      <c r="B107" s="441"/>
      <c r="C107" s="90" t="s">
        <v>213</v>
      </c>
      <c r="D107" s="5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P107" s="361"/>
      <c r="Q107" s="361"/>
    </row>
    <row r="108" spans="1:17" s="4" customFormat="1" ht="30" hidden="1">
      <c r="A108" s="439"/>
      <c r="B108" s="442"/>
      <c r="C108" s="90" t="s">
        <v>56</v>
      </c>
      <c r="D108" s="54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3.0827999999999998</v>
      </c>
      <c r="L108" s="54">
        <v>7.9936499999999997</v>
      </c>
      <c r="M108" s="54">
        <v>14.1876</v>
      </c>
      <c r="N108" s="54">
        <v>14.5677</v>
      </c>
      <c r="P108" s="361"/>
      <c r="Q108" s="361"/>
    </row>
    <row r="109" spans="1:17" s="4" customFormat="1" hidden="1">
      <c r="A109" s="439" t="s">
        <v>237</v>
      </c>
      <c r="B109" s="440" t="s">
        <v>234</v>
      </c>
      <c r="C109" s="90" t="s">
        <v>59</v>
      </c>
      <c r="D109" s="54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P109" s="361"/>
      <c r="Q109" s="361"/>
    </row>
    <row r="110" spans="1:17" s="4" customFormat="1" hidden="1">
      <c r="A110" s="439"/>
      <c r="B110" s="441"/>
      <c r="C110" s="90" t="s">
        <v>57</v>
      </c>
      <c r="D110" s="54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P110" s="361"/>
      <c r="Q110" s="361"/>
    </row>
    <row r="111" spans="1:17" s="4" customFormat="1" ht="30" hidden="1">
      <c r="A111" s="439"/>
      <c r="B111" s="442"/>
      <c r="C111" s="90" t="s">
        <v>56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P111" s="361"/>
      <c r="Q111" s="361"/>
    </row>
  </sheetData>
  <mergeCells count="51">
    <mergeCell ref="A104:A105"/>
    <mergeCell ref="A106:A108"/>
    <mergeCell ref="A109:A111"/>
    <mergeCell ref="B65:B66"/>
    <mergeCell ref="A65:A66"/>
    <mergeCell ref="A75:A77"/>
    <mergeCell ref="A69:A70"/>
    <mergeCell ref="B106:B108"/>
    <mergeCell ref="B109:B111"/>
    <mergeCell ref="B75:B77"/>
    <mergeCell ref="B69:B70"/>
    <mergeCell ref="B71:B74"/>
    <mergeCell ref="A71:A74"/>
    <mergeCell ref="B67:B68"/>
    <mergeCell ref="A67:A68"/>
    <mergeCell ref="B35:B38"/>
    <mergeCell ref="B47:B48"/>
    <mergeCell ref="B23:B26"/>
    <mergeCell ref="B27:B30"/>
    <mergeCell ref="B31:B34"/>
    <mergeCell ref="F4:N4"/>
    <mergeCell ref="D4:D5"/>
    <mergeCell ref="B39:B40"/>
    <mergeCell ref="B104:B105"/>
    <mergeCell ref="A39:A40"/>
    <mergeCell ref="B45:B46"/>
    <mergeCell ref="A45:A46"/>
    <mergeCell ref="B43:B44"/>
    <mergeCell ref="A41:A42"/>
    <mergeCell ref="A43:A44"/>
    <mergeCell ref="B41:B42"/>
    <mergeCell ref="B57:B59"/>
    <mergeCell ref="B60:B64"/>
    <mergeCell ref="A4:A5"/>
    <mergeCell ref="B4:B5"/>
    <mergeCell ref="C4:C5"/>
    <mergeCell ref="E4:E5"/>
    <mergeCell ref="A6:N6"/>
    <mergeCell ref="B49:B52"/>
    <mergeCell ref="B53:B56"/>
    <mergeCell ref="A23:A26"/>
    <mergeCell ref="A27:A30"/>
    <mergeCell ref="A31:A34"/>
    <mergeCell ref="A35:A38"/>
    <mergeCell ref="B19:B22"/>
    <mergeCell ref="A19:A22"/>
    <mergeCell ref="A47:A48"/>
    <mergeCell ref="A49:A52"/>
    <mergeCell ref="A53:A56"/>
    <mergeCell ref="A57:A59"/>
    <mergeCell ref="A60:A64"/>
  </mergeCells>
  <printOptions horizontalCentered="1"/>
  <pageMargins left="0.59055118110236227" right="0.59055118110236227" top="0.55118110236220474" bottom="0.51181102362204722" header="0.62992125984251968" footer="0.51181102362204722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CU38"/>
  <sheetViews>
    <sheetView view="pageBreakPreview" topLeftCell="C1" zoomScale="85" zoomScaleNormal="55" zoomScaleSheetLayoutView="85" workbookViewId="0">
      <selection activeCell="G50" sqref="G50"/>
    </sheetView>
  </sheetViews>
  <sheetFormatPr defaultRowHeight="15" outlineLevelCol="1"/>
  <cols>
    <col min="1" max="1" width="16.140625" style="4" hidden="1" customWidth="1"/>
    <col min="2" max="2" width="16.5703125" style="127" hidden="1" customWidth="1"/>
    <col min="3" max="3" width="10.85546875" style="51" customWidth="1"/>
    <col min="4" max="4" width="21.42578125" style="93" customWidth="1"/>
    <col min="5" max="5" width="15.28515625" style="4" customWidth="1"/>
    <col min="6" max="6" width="13.140625" customWidth="1"/>
    <col min="7" max="7" width="11.7109375" customWidth="1"/>
    <col min="8" max="8" width="11.42578125" customWidth="1"/>
    <col min="9" max="17" width="13.85546875" style="4" hidden="1" customWidth="1" outlineLevel="1"/>
    <col min="18" max="18" width="13.140625" style="4" hidden="1" customWidth="1" outlineLevel="1"/>
    <col min="19" max="19" width="15.28515625" style="4" hidden="1" customWidth="1" outlineLevel="1"/>
    <col min="20" max="20" width="13.85546875" style="4" hidden="1" customWidth="1" outlineLevel="1"/>
    <col min="21" max="21" width="13.140625" style="4" customWidth="1" collapsed="1"/>
    <col min="22" max="22" width="11.85546875" style="4" customWidth="1"/>
    <col min="23" max="23" width="11.42578125" style="4" customWidth="1"/>
    <col min="24" max="24" width="13.7109375" style="4" customWidth="1"/>
    <col min="25" max="25" width="11.42578125" style="4" customWidth="1"/>
    <col min="26" max="26" width="11" style="4" customWidth="1"/>
    <col min="27" max="27" width="12.5703125" style="4" customWidth="1"/>
    <col min="28" max="28" width="11.85546875" style="4" customWidth="1"/>
    <col min="29" max="29" width="10.7109375" style="4" customWidth="1"/>
    <col min="30" max="30" width="13.85546875" style="4" customWidth="1"/>
    <col min="31" max="31" width="11.28515625" style="4" customWidth="1"/>
    <col min="32" max="32" width="10.7109375" style="4" customWidth="1"/>
    <col min="33" max="33" width="10" style="4" customWidth="1"/>
    <col min="34" max="34" width="8.85546875" style="4" customWidth="1"/>
    <col min="35" max="35" width="8.42578125" style="4" customWidth="1"/>
    <col min="36" max="36" width="8.7109375" style="4" customWidth="1"/>
    <col min="37" max="38" width="8.5703125" style="4" customWidth="1"/>
    <col min="39" max="39" width="12.140625" hidden="1" customWidth="1" outlineLevel="1"/>
    <col min="40" max="44" width="12.140625" style="56" hidden="1" customWidth="1" outlineLevel="1"/>
    <col min="45" max="48" width="12.140625" style="4" hidden="1" customWidth="1" outlineLevel="1"/>
    <col min="49" max="49" width="10.28515625" style="4" hidden="1" customWidth="1"/>
    <col min="50" max="50" width="19.7109375" style="4" hidden="1" customWidth="1"/>
    <col min="51" max="51" width="17.42578125" hidden="1" customWidth="1"/>
    <col min="52" max="52" width="6.5703125" hidden="1" customWidth="1"/>
    <col min="53" max="53" width="13.140625" hidden="1" customWidth="1"/>
    <col min="54" max="54" width="16.7109375" hidden="1" customWidth="1"/>
    <col min="55" max="57" width="9.140625" hidden="1" customWidth="1"/>
  </cols>
  <sheetData>
    <row r="2" spans="1:57">
      <c r="A2" s="17" t="s">
        <v>215</v>
      </c>
      <c r="C2" s="59" t="s">
        <v>437</v>
      </c>
    </row>
    <row r="3" spans="1:57" ht="15.75" thickBot="1"/>
    <row r="4" spans="1:57" ht="15" customHeight="1">
      <c r="A4" s="458" t="s">
        <v>272</v>
      </c>
      <c r="B4" s="461" t="s">
        <v>279</v>
      </c>
      <c r="C4" s="465" t="s">
        <v>27</v>
      </c>
      <c r="D4" s="466" t="s">
        <v>96</v>
      </c>
      <c r="E4" s="464" t="s">
        <v>144</v>
      </c>
      <c r="F4" s="464" t="s">
        <v>97</v>
      </c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  <c r="Z4" s="464"/>
      <c r="AA4" s="464"/>
      <c r="AB4" s="464"/>
      <c r="AC4" s="464"/>
      <c r="AD4" s="464"/>
      <c r="AE4" s="464"/>
      <c r="AF4" s="464"/>
      <c r="AG4" s="464" t="s">
        <v>183</v>
      </c>
      <c r="AH4" s="464"/>
      <c r="AI4" s="464"/>
      <c r="AJ4" s="464"/>
      <c r="AK4" s="464"/>
      <c r="AL4" s="464"/>
      <c r="AM4" s="469" t="s">
        <v>184</v>
      </c>
      <c r="AN4" s="470"/>
      <c r="AO4" s="470"/>
      <c r="AP4" s="470"/>
      <c r="AQ4" s="470"/>
      <c r="AR4" s="470"/>
      <c r="AS4" s="470"/>
      <c r="AT4" s="470"/>
      <c r="AU4" s="470"/>
      <c r="AV4" s="471"/>
      <c r="AW4" s="478" t="s">
        <v>256</v>
      </c>
      <c r="AX4" s="480" t="s">
        <v>285</v>
      </c>
      <c r="AY4" s="475" t="s">
        <v>257</v>
      </c>
      <c r="BA4" s="468" t="s">
        <v>312</v>
      </c>
      <c r="BB4" s="468" t="s">
        <v>313</v>
      </c>
      <c r="BC4" s="468" t="s">
        <v>314</v>
      </c>
      <c r="BD4" s="57"/>
      <c r="BE4" s="57"/>
    </row>
    <row r="5" spans="1:57" s="4" customFormat="1" ht="14.45" customHeight="1">
      <c r="A5" s="459"/>
      <c r="B5" s="462"/>
      <c r="C5" s="465"/>
      <c r="D5" s="466"/>
      <c r="E5" s="464"/>
      <c r="F5" s="464">
        <v>2016</v>
      </c>
      <c r="G5" s="464"/>
      <c r="H5" s="464"/>
      <c r="I5" s="467" t="s">
        <v>423</v>
      </c>
      <c r="J5" s="467"/>
      <c r="K5" s="467"/>
      <c r="L5" s="467" t="s">
        <v>419</v>
      </c>
      <c r="M5" s="467"/>
      <c r="N5" s="467"/>
      <c r="O5" s="467" t="s">
        <v>420</v>
      </c>
      <c r="P5" s="467"/>
      <c r="Q5" s="467"/>
      <c r="R5" s="467" t="s">
        <v>421</v>
      </c>
      <c r="S5" s="467"/>
      <c r="T5" s="467"/>
      <c r="U5" s="464">
        <v>2017</v>
      </c>
      <c r="V5" s="464"/>
      <c r="W5" s="464"/>
      <c r="X5" s="464">
        <v>2018</v>
      </c>
      <c r="Y5" s="464"/>
      <c r="Z5" s="464"/>
      <c r="AA5" s="464">
        <v>2019</v>
      </c>
      <c r="AB5" s="464"/>
      <c r="AC5" s="464"/>
      <c r="AD5" s="464">
        <v>2020</v>
      </c>
      <c r="AE5" s="464"/>
      <c r="AF5" s="464"/>
      <c r="AG5" s="464"/>
      <c r="AH5" s="464"/>
      <c r="AI5" s="464"/>
      <c r="AJ5" s="464"/>
      <c r="AK5" s="464"/>
      <c r="AL5" s="464"/>
      <c r="AM5" s="472"/>
      <c r="AN5" s="473"/>
      <c r="AO5" s="473"/>
      <c r="AP5" s="473"/>
      <c r="AQ5" s="473"/>
      <c r="AR5" s="473"/>
      <c r="AS5" s="473"/>
      <c r="AT5" s="473"/>
      <c r="AU5" s="473"/>
      <c r="AV5" s="474"/>
      <c r="AW5" s="464"/>
      <c r="AX5" s="481"/>
      <c r="AY5" s="476"/>
      <c r="BA5" s="468"/>
      <c r="BB5" s="468"/>
      <c r="BC5" s="468"/>
      <c r="BD5" s="57"/>
      <c r="BE5" s="57"/>
    </row>
    <row r="6" spans="1:57" ht="90.75" customHeight="1" thickBot="1">
      <c r="A6" s="460"/>
      <c r="B6" s="463"/>
      <c r="C6" s="465"/>
      <c r="D6" s="466"/>
      <c r="E6" s="464"/>
      <c r="F6" s="385" t="s">
        <v>98</v>
      </c>
      <c r="G6" s="385" t="s">
        <v>99</v>
      </c>
      <c r="H6" s="385" t="s">
        <v>100</v>
      </c>
      <c r="I6" s="385" t="s">
        <v>98</v>
      </c>
      <c r="J6" s="385" t="s">
        <v>99</v>
      </c>
      <c r="K6" s="385" t="s">
        <v>100</v>
      </c>
      <c r="L6" s="385" t="s">
        <v>98</v>
      </c>
      <c r="M6" s="385" t="s">
        <v>99</v>
      </c>
      <c r="N6" s="385" t="s">
        <v>100</v>
      </c>
      <c r="O6" s="385" t="s">
        <v>98</v>
      </c>
      <c r="P6" s="385" t="s">
        <v>99</v>
      </c>
      <c r="Q6" s="385" t="s">
        <v>100</v>
      </c>
      <c r="R6" s="385" t="s">
        <v>98</v>
      </c>
      <c r="S6" s="385" t="s">
        <v>99</v>
      </c>
      <c r="T6" s="385" t="s">
        <v>100</v>
      </c>
      <c r="U6" s="385" t="s">
        <v>98</v>
      </c>
      <c r="V6" s="385" t="s">
        <v>99</v>
      </c>
      <c r="W6" s="385" t="s">
        <v>100</v>
      </c>
      <c r="X6" s="385" t="s">
        <v>98</v>
      </c>
      <c r="Y6" s="385" t="s">
        <v>99</v>
      </c>
      <c r="Z6" s="385" t="s">
        <v>100</v>
      </c>
      <c r="AA6" s="385" t="s">
        <v>98</v>
      </c>
      <c r="AB6" s="385" t="s">
        <v>99</v>
      </c>
      <c r="AC6" s="385" t="s">
        <v>100</v>
      </c>
      <c r="AD6" s="385" t="s">
        <v>98</v>
      </c>
      <c r="AE6" s="385" t="s">
        <v>99</v>
      </c>
      <c r="AF6" s="385" t="s">
        <v>100</v>
      </c>
      <c r="AG6" s="385" t="s">
        <v>13</v>
      </c>
      <c r="AH6" s="385">
        <v>2016</v>
      </c>
      <c r="AI6" s="385">
        <v>2017</v>
      </c>
      <c r="AJ6" s="385">
        <v>2018</v>
      </c>
      <c r="AK6" s="385">
        <v>2019</v>
      </c>
      <c r="AL6" s="385">
        <v>2020</v>
      </c>
      <c r="AM6" s="62" t="s">
        <v>13</v>
      </c>
      <c r="AN6" s="358" t="s">
        <v>424</v>
      </c>
      <c r="AO6" s="358" t="s">
        <v>425</v>
      </c>
      <c r="AP6" s="358" t="s">
        <v>426</v>
      </c>
      <c r="AQ6" s="358" t="s">
        <v>427</v>
      </c>
      <c r="AR6" s="63">
        <v>2016</v>
      </c>
      <c r="AS6" s="63">
        <v>2017</v>
      </c>
      <c r="AT6" s="63">
        <v>2018</v>
      </c>
      <c r="AU6" s="63">
        <v>2019</v>
      </c>
      <c r="AV6" s="63">
        <v>2020</v>
      </c>
      <c r="AW6" s="479"/>
      <c r="AX6" s="482"/>
      <c r="AY6" s="477"/>
      <c r="BA6" s="468"/>
      <c r="BB6" s="468"/>
      <c r="BC6" s="468"/>
      <c r="BD6" s="57"/>
      <c r="BE6" s="57"/>
    </row>
    <row r="7" spans="1:57" s="4" customFormat="1" ht="15" hidden="1" customHeight="1" thickBot="1">
      <c r="A7" s="86">
        <v>1</v>
      </c>
      <c r="B7" s="87">
        <v>2</v>
      </c>
      <c r="C7" s="386">
        <v>3</v>
      </c>
      <c r="D7" s="378">
        <v>4</v>
      </c>
      <c r="E7" s="378">
        <v>24</v>
      </c>
      <c r="F7" s="378">
        <v>25</v>
      </c>
      <c r="G7" s="378">
        <v>26</v>
      </c>
      <c r="H7" s="378">
        <v>27</v>
      </c>
      <c r="I7" s="379">
        <v>28</v>
      </c>
      <c r="J7" s="379">
        <v>29</v>
      </c>
      <c r="K7" s="379">
        <v>30</v>
      </c>
      <c r="L7" s="379">
        <v>31</v>
      </c>
      <c r="M7" s="379">
        <v>32</v>
      </c>
      <c r="N7" s="379">
        <v>33</v>
      </c>
      <c r="O7" s="379">
        <v>34</v>
      </c>
      <c r="P7" s="379">
        <v>35</v>
      </c>
      <c r="Q7" s="379">
        <v>36</v>
      </c>
      <c r="R7" s="379">
        <v>37</v>
      </c>
      <c r="S7" s="379">
        <v>38</v>
      </c>
      <c r="T7" s="379">
        <v>39</v>
      </c>
      <c r="U7" s="378">
        <v>40</v>
      </c>
      <c r="V7" s="378">
        <v>41</v>
      </c>
      <c r="W7" s="378">
        <v>42</v>
      </c>
      <c r="X7" s="378">
        <v>43</v>
      </c>
      <c r="Y7" s="378">
        <v>44</v>
      </c>
      <c r="Z7" s="378">
        <v>45</v>
      </c>
      <c r="AA7" s="378">
        <v>46</v>
      </c>
      <c r="AB7" s="378">
        <v>47</v>
      </c>
      <c r="AC7" s="378">
        <v>48</v>
      </c>
      <c r="AD7" s="378">
        <v>49</v>
      </c>
      <c r="AE7" s="378">
        <v>50</v>
      </c>
      <c r="AF7" s="378">
        <v>51</v>
      </c>
      <c r="AG7" s="378">
        <v>56</v>
      </c>
      <c r="AH7" s="378">
        <v>57</v>
      </c>
      <c r="AI7" s="378">
        <v>58</v>
      </c>
      <c r="AJ7" s="378">
        <v>59</v>
      </c>
      <c r="AK7" s="378">
        <v>60</v>
      </c>
      <c r="AL7" s="378">
        <v>61</v>
      </c>
      <c r="AM7" s="87">
        <v>62</v>
      </c>
      <c r="AN7" s="87"/>
      <c r="AO7" s="87"/>
      <c r="AP7" s="87"/>
      <c r="AQ7" s="87"/>
      <c r="AR7" s="87">
        <v>63</v>
      </c>
      <c r="AS7" s="87">
        <v>64</v>
      </c>
      <c r="AT7" s="87">
        <v>65</v>
      </c>
      <c r="AU7" s="87">
        <v>66</v>
      </c>
      <c r="AV7" s="87">
        <v>67</v>
      </c>
      <c r="AW7" s="87">
        <v>68</v>
      </c>
      <c r="AX7" s="87">
        <v>69</v>
      </c>
      <c r="AY7" s="88">
        <v>70</v>
      </c>
      <c r="BA7" s="57"/>
      <c r="BB7" s="57"/>
      <c r="BC7" s="57"/>
      <c r="BD7" s="57"/>
      <c r="BE7" s="57"/>
    </row>
    <row r="8" spans="1:57" s="56" customFormat="1" ht="63">
      <c r="A8" s="44" t="s">
        <v>308</v>
      </c>
      <c r="B8" s="158"/>
      <c r="C8" s="53">
        <v>1</v>
      </c>
      <c r="D8" s="20" t="s">
        <v>275</v>
      </c>
      <c r="E8" s="387">
        <v>105.93360667746798</v>
      </c>
      <c r="F8" s="387">
        <v>31.406798270037381</v>
      </c>
      <c r="G8" s="387">
        <v>3124.3497924044855</v>
      </c>
      <c r="H8" s="387">
        <v>81.22333995070781</v>
      </c>
      <c r="I8" s="387">
        <v>4.9520642332711313</v>
      </c>
      <c r="J8" s="387">
        <v>594.24770799253577</v>
      </c>
      <c r="K8" s="387">
        <v>16.571147043303476</v>
      </c>
      <c r="L8" s="387">
        <v>5.5086218974610706</v>
      </c>
      <c r="M8" s="387">
        <v>661.0346276953286</v>
      </c>
      <c r="N8" s="387">
        <v>17.934613022184564</v>
      </c>
      <c r="O8" s="387">
        <v>7.6949183572574293</v>
      </c>
      <c r="P8" s="387">
        <v>923.39020287089147</v>
      </c>
      <c r="Q8" s="387">
        <v>23.675536544104492</v>
      </c>
      <c r="R8" s="387">
        <v>11.339326302519266</v>
      </c>
      <c r="S8" s="387">
        <v>1360.7191563023121</v>
      </c>
      <c r="T8" s="387">
        <v>36.050638002561215</v>
      </c>
      <c r="U8" s="387">
        <v>24.520672793442039</v>
      </c>
      <c r="V8" s="387">
        <v>2942.4807352130447</v>
      </c>
      <c r="W8" s="387">
        <v>84.603553802743207</v>
      </c>
      <c r="X8" s="387">
        <v>19.301309272004822</v>
      </c>
      <c r="Y8" s="387">
        <v>2316.1571126405788</v>
      </c>
      <c r="Z8" s="387">
        <v>66.974885120887691</v>
      </c>
      <c r="AA8" s="387">
        <v>19.255858017340557</v>
      </c>
      <c r="AB8" s="387">
        <v>2310.7029620808662</v>
      </c>
      <c r="AC8" s="387">
        <v>72.370547028008602</v>
      </c>
      <c r="AD8" s="387">
        <v>11.448968324643193</v>
      </c>
      <c r="AE8" s="387">
        <v>1373.8761989571833</v>
      </c>
      <c r="AF8" s="387">
        <v>45.927890220506598</v>
      </c>
      <c r="AG8" s="387">
        <v>161.47929920105068</v>
      </c>
      <c r="AH8" s="387">
        <v>31.470942957250141</v>
      </c>
      <c r="AI8" s="387">
        <v>33.30399470245014</v>
      </c>
      <c r="AJ8" s="387">
        <v>32.262202206450141</v>
      </c>
      <c r="AK8" s="387">
        <v>32.496145209250145</v>
      </c>
      <c r="AL8" s="387">
        <v>31.946014125650141</v>
      </c>
      <c r="AM8" s="73">
        <v>1.3333333333333334E-2</v>
      </c>
      <c r="AN8" s="73">
        <v>2.5000000000000001E-3</v>
      </c>
      <c r="AO8" s="73">
        <v>9.1666666666666667E-3</v>
      </c>
      <c r="AP8" s="73">
        <v>9.1666666666666667E-3</v>
      </c>
      <c r="AQ8" s="73">
        <v>0</v>
      </c>
      <c r="AR8" s="73">
        <v>2.0833333333333336E-2</v>
      </c>
      <c r="AS8" s="73">
        <v>0</v>
      </c>
      <c r="AT8" s="73">
        <v>0</v>
      </c>
      <c r="AU8" s="73">
        <v>0</v>
      </c>
      <c r="AV8" s="73">
        <v>0</v>
      </c>
      <c r="AW8" s="79"/>
      <c r="AX8" s="79"/>
      <c r="AY8" s="79"/>
      <c r="BA8" s="57"/>
      <c r="BB8" s="57"/>
      <c r="BC8" s="57"/>
      <c r="BD8" s="57"/>
      <c r="BE8" s="57"/>
    </row>
    <row r="9" spans="1:57" s="56" customFormat="1" ht="30.75" customHeight="1">
      <c r="A9" s="44" t="s">
        <v>308</v>
      </c>
      <c r="B9" s="159"/>
      <c r="C9" s="67" t="s">
        <v>45</v>
      </c>
      <c r="D9" s="69" t="s">
        <v>101</v>
      </c>
      <c r="E9" s="402">
        <v>96.351155878717989</v>
      </c>
      <c r="F9" s="403">
        <v>30.007732262537377</v>
      </c>
      <c r="G9" s="403">
        <v>2956.4618715044853</v>
      </c>
      <c r="H9" s="403">
        <v>78.231856014942977</v>
      </c>
      <c r="I9" s="403">
        <v>4.6534860332711316</v>
      </c>
      <c r="J9" s="403">
        <v>558.41832399253576</v>
      </c>
      <c r="K9" s="403">
        <v>15.905996119058738</v>
      </c>
      <c r="L9" s="403">
        <v>5.230036297461071</v>
      </c>
      <c r="M9" s="403">
        <v>627.60435569532865</v>
      </c>
      <c r="N9" s="403">
        <v>17.328231264996912</v>
      </c>
      <c r="O9" s="403">
        <v>7.330977853507429</v>
      </c>
      <c r="P9" s="403">
        <v>879.71734242089144</v>
      </c>
      <c r="Q9" s="403">
        <v>22.933429062670644</v>
      </c>
      <c r="R9" s="403">
        <v>10.881364598769267</v>
      </c>
      <c r="S9" s="403">
        <v>1305.763751852312</v>
      </c>
      <c r="T9" s="403">
        <v>35.07279422966262</v>
      </c>
      <c r="U9" s="403">
        <v>22.779263500931027</v>
      </c>
      <c r="V9" s="403">
        <v>2733.511620111723</v>
      </c>
      <c r="W9" s="403">
        <v>81.035508981402444</v>
      </c>
      <c r="X9" s="403">
        <v>17.13314016011055</v>
      </c>
      <c r="Y9" s="403">
        <v>2055.976819213266</v>
      </c>
      <c r="Z9" s="403">
        <v>62.195720982383889</v>
      </c>
      <c r="AA9" s="403">
        <v>17.062921409821286</v>
      </c>
      <c r="AB9" s="403">
        <v>2047.5505691785538</v>
      </c>
      <c r="AC9" s="403">
        <v>67.179192484653186</v>
      </c>
      <c r="AD9" s="403">
        <v>9.3680985453177517</v>
      </c>
      <c r="AE9" s="403">
        <v>1124.1718254381303</v>
      </c>
      <c r="AF9" s="403">
        <v>40.6743228093301</v>
      </c>
      <c r="AG9" s="403">
        <v>93.42961238305071</v>
      </c>
      <c r="AH9" s="403">
        <v>19.279900957250142</v>
      </c>
      <c r="AI9" s="403">
        <v>18.925061902450143</v>
      </c>
      <c r="AJ9" s="403">
        <v>18.475831966450144</v>
      </c>
      <c r="AK9" s="403">
        <v>18.405757681250144</v>
      </c>
      <c r="AL9" s="403">
        <v>18.343059875650145</v>
      </c>
      <c r="AM9" s="74">
        <v>1.3333333333333334E-2</v>
      </c>
      <c r="AN9" s="74">
        <v>2.5000000000000001E-3</v>
      </c>
      <c r="AO9" s="74">
        <v>9.1666666666666667E-3</v>
      </c>
      <c r="AP9" s="74">
        <v>9.1666666666666667E-3</v>
      </c>
      <c r="AQ9" s="74">
        <v>0</v>
      </c>
      <c r="AR9" s="73">
        <v>2.0833333333333336E-2</v>
      </c>
      <c r="AS9" s="74">
        <v>0</v>
      </c>
      <c r="AT9" s="74">
        <v>0</v>
      </c>
      <c r="AU9" s="74">
        <v>0</v>
      </c>
      <c r="AV9" s="74">
        <v>0</v>
      </c>
      <c r="AW9" s="77"/>
      <c r="AX9" s="77"/>
      <c r="AY9" s="77"/>
      <c r="BA9" s="57"/>
      <c r="BB9" s="57"/>
      <c r="BC9" s="57"/>
      <c r="BD9" s="57"/>
      <c r="BE9" s="57"/>
    </row>
    <row r="10" spans="1:57" s="56" customFormat="1" ht="30" customHeight="1">
      <c r="A10" s="44" t="s">
        <v>308</v>
      </c>
      <c r="B10" s="159"/>
      <c r="C10" s="67" t="s">
        <v>46</v>
      </c>
      <c r="D10" s="69" t="s">
        <v>102</v>
      </c>
      <c r="E10" s="402">
        <v>6.7169798000000007</v>
      </c>
      <c r="F10" s="403">
        <v>1.1267990000000001</v>
      </c>
      <c r="G10" s="403">
        <v>135.21588</v>
      </c>
      <c r="H10" s="403">
        <v>2.4837491107422496</v>
      </c>
      <c r="I10" s="403">
        <v>0.26922820000000003</v>
      </c>
      <c r="J10" s="403">
        <v>32.307383999999999</v>
      </c>
      <c r="K10" s="403">
        <v>0.5992383752546202</v>
      </c>
      <c r="L10" s="403">
        <v>0.25858560000000003</v>
      </c>
      <c r="M10" s="403">
        <v>31.030272</v>
      </c>
      <c r="N10" s="403">
        <v>0.55877578318999244</v>
      </c>
      <c r="O10" s="403">
        <v>0.256857</v>
      </c>
      <c r="P10" s="403">
        <v>30.822839999999999</v>
      </c>
      <c r="Q10" s="403">
        <v>0.55540462575414806</v>
      </c>
      <c r="R10" s="403">
        <v>0.34212819999999999</v>
      </c>
      <c r="S10" s="403">
        <v>41.055383999999997</v>
      </c>
      <c r="T10" s="403">
        <v>0.77033032654348887</v>
      </c>
      <c r="U10" s="403">
        <v>1.3975452000000002</v>
      </c>
      <c r="V10" s="403">
        <v>167.70542399999999</v>
      </c>
      <c r="W10" s="403">
        <v>3.0889470732480002</v>
      </c>
      <c r="X10" s="403">
        <v>1.3975452000000002</v>
      </c>
      <c r="Y10" s="403">
        <v>167.70542399999999</v>
      </c>
      <c r="Z10" s="403">
        <v>3.5314793475720001</v>
      </c>
      <c r="AA10" s="403">
        <v>1.3975452000000002</v>
      </c>
      <c r="AB10" s="403">
        <v>167.70542399999999</v>
      </c>
      <c r="AC10" s="403">
        <v>3.8136409890480003</v>
      </c>
      <c r="AD10" s="403">
        <v>1.3975452000000002</v>
      </c>
      <c r="AE10" s="403">
        <v>167.70542399999999</v>
      </c>
      <c r="AF10" s="403">
        <v>4.1187961782720004</v>
      </c>
      <c r="AG10" s="403">
        <v>60.348159249999995</v>
      </c>
      <c r="AH10" s="403">
        <v>10.651</v>
      </c>
      <c r="AI10" s="403">
        <v>11.543999999999999</v>
      </c>
      <c r="AJ10" s="403">
        <v>12.111699999999999</v>
      </c>
      <c r="AK10" s="403">
        <v>12.707784999999999</v>
      </c>
      <c r="AL10" s="403">
        <v>13.33367425</v>
      </c>
      <c r="AM10" s="74">
        <v>0</v>
      </c>
      <c r="AN10" s="74">
        <v>0</v>
      </c>
      <c r="AO10" s="74">
        <v>0</v>
      </c>
      <c r="AP10" s="74">
        <v>0</v>
      </c>
      <c r="AQ10" s="74">
        <v>0</v>
      </c>
      <c r="AR10" s="73">
        <v>0</v>
      </c>
      <c r="AS10" s="74">
        <v>0</v>
      </c>
      <c r="AT10" s="74">
        <v>0</v>
      </c>
      <c r="AU10" s="74">
        <v>0</v>
      </c>
      <c r="AV10" s="74">
        <v>0</v>
      </c>
      <c r="AW10" s="77"/>
      <c r="AX10" s="77"/>
      <c r="AY10" s="77"/>
      <c r="BA10" s="57"/>
      <c r="BB10" s="57"/>
      <c r="BC10" s="57"/>
      <c r="BD10" s="57"/>
      <c r="BE10" s="57"/>
    </row>
    <row r="11" spans="1:57" s="56" customFormat="1" ht="90">
      <c r="A11" s="44" t="s">
        <v>308</v>
      </c>
      <c r="B11" s="159"/>
      <c r="C11" s="68" t="s">
        <v>47</v>
      </c>
      <c r="D11" s="69" t="s">
        <v>276</v>
      </c>
      <c r="E11" s="402">
        <v>2.865470998750002</v>
      </c>
      <c r="F11" s="403">
        <v>0.27226700750000005</v>
      </c>
      <c r="G11" s="403">
        <v>32.672040899999999</v>
      </c>
      <c r="H11" s="403">
        <v>0.50773482502258172</v>
      </c>
      <c r="I11" s="403">
        <v>2.9350000000000001E-2</v>
      </c>
      <c r="J11" s="403">
        <v>3.5219999999999998</v>
      </c>
      <c r="K11" s="404">
        <v>6.5912548990116768E-2</v>
      </c>
      <c r="L11" s="403">
        <v>0.02</v>
      </c>
      <c r="M11" s="403">
        <v>2.4</v>
      </c>
      <c r="N11" s="404">
        <v>4.7605973997657598E-2</v>
      </c>
      <c r="O11" s="403">
        <v>0.10708350375000002</v>
      </c>
      <c r="P11" s="403">
        <v>12.850020450000001</v>
      </c>
      <c r="Q11" s="404">
        <v>0.18670285567970202</v>
      </c>
      <c r="R11" s="403">
        <v>0.11583350375000001</v>
      </c>
      <c r="S11" s="403">
        <v>13.900020450000001</v>
      </c>
      <c r="T11" s="404">
        <v>0.20751344635510538</v>
      </c>
      <c r="U11" s="403">
        <v>0.3438640925110133</v>
      </c>
      <c r="V11" s="403">
        <v>41.263691101321584</v>
      </c>
      <c r="W11" s="403">
        <v>0.47909774809277045</v>
      </c>
      <c r="X11" s="403">
        <v>0.77062391189427359</v>
      </c>
      <c r="Y11" s="403">
        <v>92.474869427312854</v>
      </c>
      <c r="Z11" s="403">
        <v>1.2476847909318036</v>
      </c>
      <c r="AA11" s="403">
        <v>0.79539140751927373</v>
      </c>
      <c r="AB11" s="403">
        <v>95.446968902312847</v>
      </c>
      <c r="AC11" s="403">
        <v>1.3777135543074215</v>
      </c>
      <c r="AD11" s="403">
        <v>0.68332457932544099</v>
      </c>
      <c r="AE11" s="403">
        <v>81.998949519052928</v>
      </c>
      <c r="AF11" s="403">
        <v>1.134771232904497</v>
      </c>
      <c r="AG11" s="403">
        <v>7.7015275679999995</v>
      </c>
      <c r="AH11" s="403">
        <v>1.5400420000000001</v>
      </c>
      <c r="AI11" s="403">
        <v>2.8349327999999998</v>
      </c>
      <c r="AJ11" s="403">
        <v>1.67467024</v>
      </c>
      <c r="AK11" s="403">
        <v>1.3826025280000001</v>
      </c>
      <c r="AL11" s="403">
        <v>0.26927999999999996</v>
      </c>
      <c r="AM11" s="74">
        <v>0</v>
      </c>
      <c r="AN11" s="74">
        <v>0</v>
      </c>
      <c r="AO11" s="74">
        <v>0</v>
      </c>
      <c r="AP11" s="74">
        <v>0</v>
      </c>
      <c r="AQ11" s="74">
        <v>0</v>
      </c>
      <c r="AR11" s="73">
        <v>0</v>
      </c>
      <c r="AS11" s="74">
        <v>0</v>
      </c>
      <c r="AT11" s="74">
        <v>0</v>
      </c>
      <c r="AU11" s="74">
        <v>0</v>
      </c>
      <c r="AV11" s="74">
        <v>0</v>
      </c>
      <c r="AW11" s="77"/>
      <c r="AX11" s="77"/>
      <c r="AY11" s="77"/>
      <c r="BA11" s="57"/>
      <c r="BB11" s="57"/>
      <c r="BC11" s="57"/>
      <c r="BD11" s="57"/>
      <c r="BE11" s="57"/>
    </row>
    <row r="12" spans="1:57" s="56" customFormat="1" ht="31.5" customHeight="1">
      <c r="A12" s="44" t="s">
        <v>308</v>
      </c>
      <c r="B12" s="160"/>
      <c r="C12" s="52" t="s">
        <v>116</v>
      </c>
      <c r="D12" s="24" t="s">
        <v>101</v>
      </c>
      <c r="E12" s="402">
        <v>5.5000000000000005E-3</v>
      </c>
      <c r="F12" s="405">
        <v>1.1000000000000001E-3</v>
      </c>
      <c r="G12" s="405">
        <v>0.13200000000000001</v>
      </c>
      <c r="H12" s="405">
        <v>0</v>
      </c>
      <c r="I12" s="405">
        <v>4.5000000000000004E-4</v>
      </c>
      <c r="J12" s="405">
        <v>5.3999999999999999E-2</v>
      </c>
      <c r="K12" s="405">
        <v>0</v>
      </c>
      <c r="L12" s="405">
        <v>1E-4</v>
      </c>
      <c r="M12" s="405">
        <v>1.2E-2</v>
      </c>
      <c r="N12" s="405">
        <v>0</v>
      </c>
      <c r="O12" s="405">
        <v>4.0000000000000002E-4</v>
      </c>
      <c r="P12" s="405">
        <v>4.8000000000000001E-2</v>
      </c>
      <c r="Q12" s="405">
        <v>0</v>
      </c>
      <c r="R12" s="405">
        <v>1.5000000000000001E-4</v>
      </c>
      <c r="S12" s="405">
        <v>1.8000000000000002E-2</v>
      </c>
      <c r="T12" s="405">
        <v>0</v>
      </c>
      <c r="U12" s="405">
        <v>1.1000000000000001E-3</v>
      </c>
      <c r="V12" s="405">
        <v>0.13200000000000001</v>
      </c>
      <c r="W12" s="405">
        <v>0</v>
      </c>
      <c r="X12" s="405">
        <v>1.1000000000000001E-3</v>
      </c>
      <c r="Y12" s="405">
        <v>0.13200000000000001</v>
      </c>
      <c r="Z12" s="405">
        <v>0</v>
      </c>
      <c r="AA12" s="405">
        <v>1.1000000000000001E-3</v>
      </c>
      <c r="AB12" s="405">
        <v>0.13200000000000001</v>
      </c>
      <c r="AC12" s="405">
        <v>-1.8221829811439839E-3</v>
      </c>
      <c r="AD12" s="405">
        <v>1.1000000000000001E-3</v>
      </c>
      <c r="AE12" s="405">
        <v>0.13200000000000001</v>
      </c>
      <c r="AF12" s="405">
        <v>-1.3065869255164998E-3</v>
      </c>
      <c r="AG12" s="405">
        <v>2.4000000000000002E-3</v>
      </c>
      <c r="AH12" s="405">
        <v>4.8000000000000001E-4</v>
      </c>
      <c r="AI12" s="405">
        <v>4.8000000000000001E-4</v>
      </c>
      <c r="AJ12" s="405">
        <v>4.8000000000000001E-4</v>
      </c>
      <c r="AK12" s="405">
        <v>4.8000000000000001E-4</v>
      </c>
      <c r="AL12" s="405">
        <v>4.8000000000000001E-4</v>
      </c>
      <c r="AM12" s="70">
        <v>0</v>
      </c>
      <c r="AN12" s="70">
        <v>0</v>
      </c>
      <c r="AO12" s="70">
        <v>0</v>
      </c>
      <c r="AP12" s="70">
        <v>0</v>
      </c>
      <c r="AQ12" s="70">
        <v>0</v>
      </c>
      <c r="AR12" s="73">
        <v>0</v>
      </c>
      <c r="AS12" s="70">
        <v>0</v>
      </c>
      <c r="AT12" s="70">
        <v>0</v>
      </c>
      <c r="AU12" s="70">
        <v>0</v>
      </c>
      <c r="AV12" s="70">
        <v>0</v>
      </c>
      <c r="AW12" s="78"/>
      <c r="AX12" s="78"/>
      <c r="AY12" s="78"/>
      <c r="BA12" s="57"/>
      <c r="BB12" s="57"/>
      <c r="BC12" s="57"/>
      <c r="BD12" s="57"/>
      <c r="BE12" s="57"/>
    </row>
    <row r="13" spans="1:57" s="56" customFormat="1" ht="30">
      <c r="A13" s="44" t="s">
        <v>308</v>
      </c>
      <c r="B13" s="160"/>
      <c r="C13" s="52" t="s">
        <v>117</v>
      </c>
      <c r="D13" s="24" t="s">
        <v>102</v>
      </c>
      <c r="E13" s="402">
        <v>2.8599709987500019</v>
      </c>
      <c r="F13" s="405">
        <v>0.27116700750000006</v>
      </c>
      <c r="G13" s="405">
        <v>32.540040900000001</v>
      </c>
      <c r="H13" s="405">
        <v>0.50773482502258172</v>
      </c>
      <c r="I13" s="405">
        <v>2.8900000000000002E-2</v>
      </c>
      <c r="J13" s="405">
        <v>3.468</v>
      </c>
      <c r="K13" s="405">
        <v>6.5912548990116768E-2</v>
      </c>
      <c r="L13" s="405">
        <v>1.9900000000000001E-2</v>
      </c>
      <c r="M13" s="405">
        <v>2.3879999999999999</v>
      </c>
      <c r="N13" s="405">
        <v>4.7605973997657598E-2</v>
      </c>
      <c r="O13" s="405">
        <v>0.10668350375000002</v>
      </c>
      <c r="P13" s="405">
        <v>12.802020450000001</v>
      </c>
      <c r="Q13" s="405">
        <v>0.18670285567970202</v>
      </c>
      <c r="R13" s="405">
        <v>0.11568350375000001</v>
      </c>
      <c r="S13" s="405">
        <v>13.882020450000001</v>
      </c>
      <c r="T13" s="405">
        <v>0.20751344635510538</v>
      </c>
      <c r="U13" s="405">
        <v>0.34276409251101331</v>
      </c>
      <c r="V13" s="405">
        <v>41.131691101321586</v>
      </c>
      <c r="W13" s="405">
        <v>0.47909774809277045</v>
      </c>
      <c r="X13" s="405">
        <v>0.7695239118942736</v>
      </c>
      <c r="Y13" s="405">
        <v>92.342869427312849</v>
      </c>
      <c r="Z13" s="405">
        <v>1.2476847909318036</v>
      </c>
      <c r="AA13" s="405">
        <v>0.79429140751927374</v>
      </c>
      <c r="AB13" s="405">
        <v>95.314968902312842</v>
      </c>
      <c r="AC13" s="405">
        <v>1.3795357372885655</v>
      </c>
      <c r="AD13" s="405">
        <v>0.68222457932544101</v>
      </c>
      <c r="AE13" s="405">
        <v>81.866949519052923</v>
      </c>
      <c r="AF13" s="405">
        <v>1.1360778198300134</v>
      </c>
      <c r="AG13" s="405">
        <v>7.6991275679999998</v>
      </c>
      <c r="AH13" s="405">
        <v>1.5395620000000001</v>
      </c>
      <c r="AI13" s="405">
        <v>2.8344527999999998</v>
      </c>
      <c r="AJ13" s="405">
        <v>1.6741902399999999</v>
      </c>
      <c r="AK13" s="405">
        <v>1.382122528</v>
      </c>
      <c r="AL13" s="405">
        <v>0.26879999999999998</v>
      </c>
      <c r="AM13" s="70">
        <v>0</v>
      </c>
      <c r="AN13" s="70">
        <v>0</v>
      </c>
      <c r="AO13" s="70">
        <v>0</v>
      </c>
      <c r="AP13" s="70">
        <v>0</v>
      </c>
      <c r="AQ13" s="70">
        <v>0</v>
      </c>
      <c r="AR13" s="73">
        <v>0</v>
      </c>
      <c r="AS13" s="70">
        <v>0</v>
      </c>
      <c r="AT13" s="70">
        <v>0</v>
      </c>
      <c r="AU13" s="70">
        <v>0</v>
      </c>
      <c r="AV13" s="70">
        <v>0</v>
      </c>
      <c r="AW13" s="78"/>
      <c r="AX13" s="78"/>
      <c r="AY13" s="78"/>
      <c r="BA13" s="57"/>
      <c r="BB13" s="57"/>
      <c r="BC13" s="57"/>
      <c r="BD13" s="57"/>
      <c r="BE13" s="57"/>
    </row>
    <row r="14" spans="1:57" s="56" customFormat="1" ht="157.5">
      <c r="A14" s="44" t="s">
        <v>308</v>
      </c>
      <c r="B14" s="161"/>
      <c r="C14" s="53">
        <v>2</v>
      </c>
      <c r="D14" s="20" t="s">
        <v>277</v>
      </c>
      <c r="E14" s="401"/>
      <c r="F14" s="401"/>
      <c r="G14" s="400">
        <v>62.683480000000003</v>
      </c>
      <c r="H14" s="400">
        <v>1.1220624163875674</v>
      </c>
      <c r="I14" s="401"/>
      <c r="J14" s="400">
        <v>29.062899999999999</v>
      </c>
      <c r="K14" s="407">
        <v>0.4997494336710066</v>
      </c>
      <c r="L14" s="401"/>
      <c r="M14" s="400">
        <v>12</v>
      </c>
      <c r="N14" s="407">
        <v>0.20736491023693221</v>
      </c>
      <c r="O14" s="401"/>
      <c r="P14" s="400">
        <v>8.5739999999999997E-2</v>
      </c>
      <c r="Q14" s="407">
        <v>1E-3</v>
      </c>
      <c r="R14" s="401"/>
      <c r="S14" s="400">
        <v>111.66816</v>
      </c>
      <c r="T14" s="407">
        <v>1.672568453202268</v>
      </c>
      <c r="U14" s="401"/>
      <c r="V14" s="400">
        <v>816.76716770000007</v>
      </c>
      <c r="W14" s="400">
        <v>13.185940439314436</v>
      </c>
      <c r="X14" s="401"/>
      <c r="Y14" s="400">
        <v>421.22832236000005</v>
      </c>
      <c r="Z14" s="400">
        <v>9.6307290784030162</v>
      </c>
      <c r="AA14" s="401"/>
      <c r="AB14" s="400">
        <v>362.86279131999993</v>
      </c>
      <c r="AC14" s="400">
        <v>4.7599919839675024</v>
      </c>
      <c r="AD14" s="401"/>
      <c r="AE14" s="400">
        <v>44.061130759999998</v>
      </c>
      <c r="AF14" s="400">
        <v>0.73468861481900949</v>
      </c>
      <c r="AG14" s="400">
        <v>84.514798001408437</v>
      </c>
      <c r="AH14" s="400">
        <v>23.146885995652177</v>
      </c>
      <c r="AI14" s="400">
        <v>34.440003852173923</v>
      </c>
      <c r="AJ14" s="400">
        <v>17.984208153582362</v>
      </c>
      <c r="AK14" s="400">
        <v>5.6745000000000001</v>
      </c>
      <c r="AL14" s="400">
        <v>3.2692000000000001</v>
      </c>
      <c r="AM14" s="50">
        <v>0</v>
      </c>
      <c r="AN14" s="50">
        <v>0</v>
      </c>
      <c r="AO14" s="50">
        <v>0</v>
      </c>
      <c r="AP14" s="50">
        <v>0</v>
      </c>
      <c r="AQ14" s="50">
        <v>0</v>
      </c>
      <c r="AR14" s="73">
        <v>0</v>
      </c>
      <c r="AS14" s="50">
        <v>0</v>
      </c>
      <c r="AT14" s="50">
        <v>0</v>
      </c>
      <c r="AU14" s="50">
        <v>0</v>
      </c>
      <c r="AV14" s="50">
        <v>0</v>
      </c>
      <c r="AW14" s="76"/>
      <c r="AX14" s="76"/>
      <c r="AY14" s="76"/>
      <c r="BA14" s="57"/>
      <c r="BB14" s="57"/>
      <c r="BC14" s="57"/>
      <c r="BD14" s="57"/>
      <c r="BE14" s="57"/>
    </row>
    <row r="15" spans="1:57" s="56" customFormat="1" ht="15" customHeight="1">
      <c r="A15" s="44" t="s">
        <v>308</v>
      </c>
      <c r="B15" s="159"/>
      <c r="C15" s="67" t="s">
        <v>52</v>
      </c>
      <c r="D15" s="69" t="s">
        <v>101</v>
      </c>
      <c r="E15" s="402">
        <v>0</v>
      </c>
      <c r="F15" s="408"/>
      <c r="G15" s="403">
        <v>41.937040000000003</v>
      </c>
      <c r="H15" s="403">
        <v>0.72554529512549615</v>
      </c>
      <c r="I15" s="408"/>
      <c r="J15" s="403">
        <v>29.062899999999999</v>
      </c>
      <c r="K15" s="403">
        <v>0.4997494336710066</v>
      </c>
      <c r="L15" s="408"/>
      <c r="M15" s="403">
        <v>12</v>
      </c>
      <c r="N15" s="403">
        <v>0.20736491023693221</v>
      </c>
      <c r="O15" s="408"/>
      <c r="P15" s="403">
        <v>8.5739999999999997E-2</v>
      </c>
      <c r="Q15" s="403">
        <v>1E-3</v>
      </c>
      <c r="R15" s="408"/>
      <c r="S15" s="403">
        <v>0.78839999999999999</v>
      </c>
      <c r="T15" s="403">
        <v>1.7430951217557354E-2</v>
      </c>
      <c r="U15" s="408"/>
      <c r="V15" s="403">
        <v>171.2492273</v>
      </c>
      <c r="W15" s="403">
        <v>2.3829549085841721</v>
      </c>
      <c r="X15" s="408"/>
      <c r="Y15" s="403">
        <v>22.55809176</v>
      </c>
      <c r="Z15" s="403">
        <v>0.29438300137455864</v>
      </c>
      <c r="AA15" s="408"/>
      <c r="AB15" s="403">
        <v>21.790318640000002</v>
      </c>
      <c r="AC15" s="403">
        <v>0.30267778015918967</v>
      </c>
      <c r="AD15" s="408"/>
      <c r="AE15" s="403">
        <v>21.167674760000001</v>
      </c>
      <c r="AF15" s="403">
        <v>0.31153812111487122</v>
      </c>
      <c r="AG15" s="403">
        <v>2.5465</v>
      </c>
      <c r="AH15" s="403">
        <v>0.55730000000000002</v>
      </c>
      <c r="AI15" s="403">
        <v>0.49729999999999996</v>
      </c>
      <c r="AJ15" s="403">
        <v>0.49729999999999996</v>
      </c>
      <c r="AK15" s="403">
        <v>0.49729999999999996</v>
      </c>
      <c r="AL15" s="403">
        <v>0.49729999999999996</v>
      </c>
      <c r="AM15" s="74">
        <v>0</v>
      </c>
      <c r="AN15" s="74">
        <v>0</v>
      </c>
      <c r="AO15" s="74">
        <v>0</v>
      </c>
      <c r="AP15" s="74">
        <v>0</v>
      </c>
      <c r="AQ15" s="74">
        <v>0</v>
      </c>
      <c r="AR15" s="73">
        <v>0</v>
      </c>
      <c r="AS15" s="74">
        <v>0</v>
      </c>
      <c r="AT15" s="74">
        <v>0</v>
      </c>
      <c r="AU15" s="74">
        <v>0</v>
      </c>
      <c r="AV15" s="74">
        <v>0</v>
      </c>
      <c r="AW15" s="77"/>
      <c r="AX15" s="77"/>
      <c r="AY15" s="77"/>
      <c r="BA15" s="57"/>
      <c r="BB15" s="57"/>
      <c r="BC15" s="57"/>
      <c r="BD15" s="57"/>
      <c r="BE15" s="57"/>
    </row>
    <row r="16" spans="1:57" s="56" customFormat="1" ht="15" customHeight="1">
      <c r="A16" s="44" t="s">
        <v>308</v>
      </c>
      <c r="B16" s="160"/>
      <c r="C16" s="71" t="s">
        <v>118</v>
      </c>
      <c r="D16" s="72" t="s">
        <v>103</v>
      </c>
      <c r="E16" s="402">
        <v>1.5275700000000001</v>
      </c>
      <c r="F16" s="405">
        <v>0.34756999999999999</v>
      </c>
      <c r="G16" s="405">
        <v>41.708400000000005</v>
      </c>
      <c r="H16" s="405">
        <v>0.72454529512549615</v>
      </c>
      <c r="I16" s="405">
        <v>0.24099999999999999</v>
      </c>
      <c r="J16" s="405">
        <v>28.919999999999998</v>
      </c>
      <c r="K16" s="405">
        <v>0.4997494336710066</v>
      </c>
      <c r="L16" s="405">
        <v>0.1</v>
      </c>
      <c r="M16" s="405">
        <v>12</v>
      </c>
      <c r="N16" s="405">
        <v>0.20736491023693221</v>
      </c>
      <c r="O16" s="405">
        <v>0</v>
      </c>
      <c r="P16" s="405">
        <v>0</v>
      </c>
      <c r="Q16" s="405">
        <v>0</v>
      </c>
      <c r="R16" s="405">
        <v>6.5700000000000003E-3</v>
      </c>
      <c r="S16" s="405">
        <v>0.78839999999999999</v>
      </c>
      <c r="T16" s="405">
        <v>1.7430951217557354E-2</v>
      </c>
      <c r="U16" s="405">
        <v>1</v>
      </c>
      <c r="V16" s="405">
        <v>120</v>
      </c>
      <c r="W16" s="405">
        <v>1.7810999999999999</v>
      </c>
      <c r="X16" s="405">
        <v>0.06</v>
      </c>
      <c r="Y16" s="405">
        <v>7.2</v>
      </c>
      <c r="Z16" s="405">
        <v>9.9018821373378113E-2</v>
      </c>
      <c r="AA16" s="405">
        <v>0.06</v>
      </c>
      <c r="AB16" s="405">
        <v>7.2</v>
      </c>
      <c r="AC16" s="405">
        <v>0.10453746541824219</v>
      </c>
      <c r="AD16" s="405">
        <v>0.06</v>
      </c>
      <c r="AE16" s="405">
        <v>7.2</v>
      </c>
      <c r="AF16" s="405">
        <v>0.11034908272100288</v>
      </c>
      <c r="AG16" s="405">
        <v>2.3264999999999998</v>
      </c>
      <c r="AH16" s="405">
        <v>0.4733</v>
      </c>
      <c r="AI16" s="405">
        <v>0.46329999999999999</v>
      </c>
      <c r="AJ16" s="405">
        <v>0.46329999999999999</v>
      </c>
      <c r="AK16" s="405">
        <v>0.46329999999999999</v>
      </c>
      <c r="AL16" s="405">
        <v>0.46329999999999999</v>
      </c>
      <c r="AM16" s="70">
        <v>0</v>
      </c>
      <c r="AN16" s="70">
        <v>0</v>
      </c>
      <c r="AO16" s="70">
        <v>0</v>
      </c>
      <c r="AP16" s="70">
        <v>0</v>
      </c>
      <c r="AQ16" s="70">
        <v>0</v>
      </c>
      <c r="AR16" s="73">
        <v>0</v>
      </c>
      <c r="AS16" s="70">
        <v>0</v>
      </c>
      <c r="AT16" s="70">
        <v>0</v>
      </c>
      <c r="AU16" s="70">
        <v>0</v>
      </c>
      <c r="AV16" s="70">
        <v>0</v>
      </c>
      <c r="AW16" s="78"/>
      <c r="AX16" s="78"/>
      <c r="AY16" s="78"/>
      <c r="BA16" s="57"/>
      <c r="BB16" s="57"/>
      <c r="BC16" s="57"/>
      <c r="BD16" s="57"/>
      <c r="BE16" s="57"/>
    </row>
    <row r="17" spans="1:57" s="56" customFormat="1" ht="37.5" customHeight="1">
      <c r="A17" s="44" t="s">
        <v>308</v>
      </c>
      <c r="B17" s="160"/>
      <c r="C17" s="71" t="s">
        <v>119</v>
      </c>
      <c r="D17" s="72" t="s">
        <v>260</v>
      </c>
      <c r="E17" s="402">
        <v>667.55740000000003</v>
      </c>
      <c r="F17" s="405">
        <v>1.6</v>
      </c>
      <c r="G17" s="405">
        <v>0.22864000000000001</v>
      </c>
      <c r="H17" s="405">
        <v>1E-3</v>
      </c>
      <c r="I17" s="405">
        <v>1</v>
      </c>
      <c r="J17" s="405">
        <v>0.1429</v>
      </c>
      <c r="K17" s="405">
        <v>0</v>
      </c>
      <c r="L17" s="405">
        <v>0</v>
      </c>
      <c r="M17" s="405">
        <v>0</v>
      </c>
      <c r="N17" s="405">
        <v>0</v>
      </c>
      <c r="O17" s="405">
        <v>0.6</v>
      </c>
      <c r="P17" s="405">
        <v>8.5739999999999997E-2</v>
      </c>
      <c r="Q17" s="405">
        <v>1E-3</v>
      </c>
      <c r="R17" s="405">
        <v>0</v>
      </c>
      <c r="S17" s="405">
        <v>0</v>
      </c>
      <c r="T17" s="405">
        <v>0</v>
      </c>
      <c r="U17" s="405">
        <v>358.637</v>
      </c>
      <c r="V17" s="405">
        <v>51.249227300000001</v>
      </c>
      <c r="W17" s="405">
        <v>0.55456799899999998</v>
      </c>
      <c r="X17" s="405">
        <v>107.4744</v>
      </c>
      <c r="Y17" s="405">
        <v>15.358091760000001</v>
      </c>
      <c r="Z17" s="405">
        <v>0.1453256</v>
      </c>
      <c r="AA17" s="405">
        <v>102.1016</v>
      </c>
      <c r="AB17" s="405">
        <v>14.590318640000001</v>
      </c>
      <c r="AC17" s="405">
        <v>0.1452</v>
      </c>
      <c r="AD17" s="405">
        <v>97.744399999999999</v>
      </c>
      <c r="AE17" s="405">
        <v>13.967674760000001</v>
      </c>
      <c r="AF17" s="405">
        <v>0.1452</v>
      </c>
      <c r="AG17" s="405">
        <v>0.22000000000000003</v>
      </c>
      <c r="AH17" s="405">
        <v>8.4000000000000005E-2</v>
      </c>
      <c r="AI17" s="405">
        <v>3.4000000000000002E-2</v>
      </c>
      <c r="AJ17" s="405">
        <v>3.4000000000000002E-2</v>
      </c>
      <c r="AK17" s="405">
        <v>3.4000000000000002E-2</v>
      </c>
      <c r="AL17" s="405">
        <v>3.4000000000000002E-2</v>
      </c>
      <c r="AM17" s="70">
        <v>0</v>
      </c>
      <c r="AN17" s="70">
        <v>0</v>
      </c>
      <c r="AO17" s="70">
        <v>0</v>
      </c>
      <c r="AP17" s="70">
        <v>0</v>
      </c>
      <c r="AQ17" s="70">
        <v>0</v>
      </c>
      <c r="AR17" s="73">
        <v>0</v>
      </c>
      <c r="AS17" s="70">
        <v>0</v>
      </c>
      <c r="AT17" s="70">
        <v>0</v>
      </c>
      <c r="AU17" s="70">
        <v>0</v>
      </c>
      <c r="AV17" s="70">
        <v>0</v>
      </c>
      <c r="AW17" s="78"/>
      <c r="AX17" s="78"/>
      <c r="AY17" s="78"/>
      <c r="BA17" s="57"/>
      <c r="BB17" s="57"/>
      <c r="BC17" s="57"/>
      <c r="BD17" s="57"/>
      <c r="BE17" s="57"/>
    </row>
    <row r="18" spans="1:57" s="56" customFormat="1" ht="15" hidden="1" customHeight="1">
      <c r="A18" s="44" t="s">
        <v>308</v>
      </c>
      <c r="B18" s="160"/>
      <c r="C18" s="71" t="s">
        <v>120</v>
      </c>
      <c r="D18" s="72" t="s">
        <v>261</v>
      </c>
      <c r="E18" s="402">
        <v>0</v>
      </c>
      <c r="F18" s="405">
        <v>0</v>
      </c>
      <c r="G18" s="405">
        <v>0</v>
      </c>
      <c r="H18" s="405">
        <v>0</v>
      </c>
      <c r="I18" s="405">
        <v>0</v>
      </c>
      <c r="J18" s="405">
        <v>0</v>
      </c>
      <c r="K18" s="405">
        <v>0</v>
      </c>
      <c r="L18" s="405">
        <v>0</v>
      </c>
      <c r="M18" s="405">
        <v>0</v>
      </c>
      <c r="N18" s="405">
        <v>0</v>
      </c>
      <c r="O18" s="405">
        <v>0</v>
      </c>
      <c r="P18" s="405">
        <v>0</v>
      </c>
      <c r="Q18" s="405">
        <v>0</v>
      </c>
      <c r="R18" s="405">
        <v>0</v>
      </c>
      <c r="S18" s="405">
        <v>0</v>
      </c>
      <c r="T18" s="405">
        <v>0</v>
      </c>
      <c r="U18" s="405">
        <v>0</v>
      </c>
      <c r="V18" s="405">
        <v>0</v>
      </c>
      <c r="W18" s="405">
        <v>0</v>
      </c>
      <c r="X18" s="405">
        <v>0</v>
      </c>
      <c r="Y18" s="405">
        <v>0</v>
      </c>
      <c r="Z18" s="405">
        <v>0</v>
      </c>
      <c r="AA18" s="405">
        <v>0</v>
      </c>
      <c r="AB18" s="405">
        <v>0</v>
      </c>
      <c r="AC18" s="405">
        <v>0</v>
      </c>
      <c r="AD18" s="405">
        <v>0</v>
      </c>
      <c r="AE18" s="405">
        <v>0</v>
      </c>
      <c r="AF18" s="405">
        <v>0</v>
      </c>
      <c r="AG18" s="405">
        <v>0</v>
      </c>
      <c r="AH18" s="405">
        <v>0</v>
      </c>
      <c r="AI18" s="405">
        <v>0</v>
      </c>
      <c r="AJ18" s="405">
        <v>0</v>
      </c>
      <c r="AK18" s="405">
        <v>0</v>
      </c>
      <c r="AL18" s="405">
        <v>0</v>
      </c>
      <c r="AM18" s="70">
        <v>0</v>
      </c>
      <c r="AN18" s="70">
        <v>0</v>
      </c>
      <c r="AO18" s="70">
        <v>0</v>
      </c>
      <c r="AP18" s="70">
        <v>0</v>
      </c>
      <c r="AQ18" s="70">
        <v>0</v>
      </c>
      <c r="AR18" s="73">
        <v>0</v>
      </c>
      <c r="AS18" s="70">
        <v>0</v>
      </c>
      <c r="AT18" s="70">
        <v>0</v>
      </c>
      <c r="AU18" s="70">
        <v>0</v>
      </c>
      <c r="AV18" s="70">
        <v>0</v>
      </c>
      <c r="AW18" s="78"/>
      <c r="AX18" s="78"/>
      <c r="AY18" s="78"/>
      <c r="BA18" s="57"/>
      <c r="BB18" s="57"/>
      <c r="BC18" s="57"/>
      <c r="BD18" s="57"/>
      <c r="BE18" s="57"/>
    </row>
    <row r="19" spans="1:57" s="56" customFormat="1" ht="15" hidden="1" customHeight="1">
      <c r="A19" s="44" t="s">
        <v>308</v>
      </c>
      <c r="B19" s="160"/>
      <c r="C19" s="71" t="s">
        <v>121</v>
      </c>
      <c r="D19" s="72" t="s">
        <v>201</v>
      </c>
      <c r="E19" s="401"/>
      <c r="F19" s="406"/>
      <c r="G19" s="405">
        <v>0</v>
      </c>
      <c r="H19" s="405">
        <v>0</v>
      </c>
      <c r="I19" s="406"/>
      <c r="J19" s="405">
        <v>0</v>
      </c>
      <c r="K19" s="405">
        <v>0</v>
      </c>
      <c r="L19" s="406"/>
      <c r="M19" s="405">
        <v>0</v>
      </c>
      <c r="N19" s="405">
        <v>0</v>
      </c>
      <c r="O19" s="406"/>
      <c r="P19" s="405">
        <v>0</v>
      </c>
      <c r="Q19" s="405">
        <v>0</v>
      </c>
      <c r="R19" s="406"/>
      <c r="S19" s="405">
        <v>0</v>
      </c>
      <c r="T19" s="405">
        <v>0</v>
      </c>
      <c r="U19" s="406"/>
      <c r="V19" s="405">
        <v>0</v>
      </c>
      <c r="W19" s="405">
        <v>0</v>
      </c>
      <c r="X19" s="406"/>
      <c r="Y19" s="405">
        <v>0</v>
      </c>
      <c r="Z19" s="405">
        <v>0</v>
      </c>
      <c r="AA19" s="406"/>
      <c r="AB19" s="405">
        <v>0</v>
      </c>
      <c r="AC19" s="405">
        <v>0</v>
      </c>
      <c r="AD19" s="406"/>
      <c r="AE19" s="405">
        <v>0</v>
      </c>
      <c r="AF19" s="405">
        <v>0</v>
      </c>
      <c r="AG19" s="405">
        <v>0</v>
      </c>
      <c r="AH19" s="405">
        <v>0</v>
      </c>
      <c r="AI19" s="405">
        <v>0</v>
      </c>
      <c r="AJ19" s="405">
        <v>0</v>
      </c>
      <c r="AK19" s="405">
        <v>0</v>
      </c>
      <c r="AL19" s="405">
        <v>0</v>
      </c>
      <c r="AM19" s="70">
        <v>0</v>
      </c>
      <c r="AN19" s="70">
        <v>0</v>
      </c>
      <c r="AO19" s="70">
        <v>0</v>
      </c>
      <c r="AP19" s="70">
        <v>0</v>
      </c>
      <c r="AQ19" s="70">
        <v>0</v>
      </c>
      <c r="AR19" s="73">
        <v>0</v>
      </c>
      <c r="AS19" s="70">
        <v>0</v>
      </c>
      <c r="AT19" s="70">
        <v>0</v>
      </c>
      <c r="AU19" s="70">
        <v>0</v>
      </c>
      <c r="AV19" s="70">
        <v>0</v>
      </c>
      <c r="AW19" s="78"/>
      <c r="AX19" s="78"/>
      <c r="AY19" s="78"/>
      <c r="BA19" s="57"/>
      <c r="BB19" s="57"/>
      <c r="BC19" s="57"/>
      <c r="BD19" s="57"/>
      <c r="BE19" s="57"/>
    </row>
    <row r="20" spans="1:57" s="56" customFormat="1" ht="15" hidden="1" customHeight="1">
      <c r="A20" s="44" t="s">
        <v>308</v>
      </c>
      <c r="B20" s="160"/>
      <c r="C20" s="71" t="s">
        <v>122</v>
      </c>
      <c r="D20" s="72" t="s">
        <v>63</v>
      </c>
      <c r="E20" s="402">
        <v>0</v>
      </c>
      <c r="F20" s="405">
        <v>0</v>
      </c>
      <c r="G20" s="405">
        <v>0</v>
      </c>
      <c r="H20" s="405">
        <v>0</v>
      </c>
      <c r="I20" s="405">
        <v>0</v>
      </c>
      <c r="J20" s="405">
        <v>0</v>
      </c>
      <c r="K20" s="405">
        <v>0</v>
      </c>
      <c r="L20" s="405">
        <v>0</v>
      </c>
      <c r="M20" s="405">
        <v>0</v>
      </c>
      <c r="N20" s="405">
        <v>0</v>
      </c>
      <c r="O20" s="405">
        <v>0</v>
      </c>
      <c r="P20" s="405">
        <v>0</v>
      </c>
      <c r="Q20" s="405">
        <v>0</v>
      </c>
      <c r="R20" s="405">
        <v>0</v>
      </c>
      <c r="S20" s="405">
        <v>0</v>
      </c>
      <c r="T20" s="405">
        <v>0</v>
      </c>
      <c r="U20" s="405">
        <v>0</v>
      </c>
      <c r="V20" s="405">
        <v>0</v>
      </c>
      <c r="W20" s="405">
        <v>0</v>
      </c>
      <c r="X20" s="405">
        <v>0</v>
      </c>
      <c r="Y20" s="405">
        <v>0</v>
      </c>
      <c r="Z20" s="405">
        <v>0</v>
      </c>
      <c r="AA20" s="405">
        <v>0</v>
      </c>
      <c r="AB20" s="405">
        <v>0</v>
      </c>
      <c r="AC20" s="405">
        <v>0</v>
      </c>
      <c r="AD20" s="405">
        <v>0</v>
      </c>
      <c r="AE20" s="405">
        <v>0</v>
      </c>
      <c r="AF20" s="405">
        <v>0</v>
      </c>
      <c r="AG20" s="405">
        <v>0</v>
      </c>
      <c r="AH20" s="405">
        <v>0</v>
      </c>
      <c r="AI20" s="405">
        <v>0</v>
      </c>
      <c r="AJ20" s="405">
        <v>0</v>
      </c>
      <c r="AK20" s="405">
        <v>0</v>
      </c>
      <c r="AL20" s="405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3">
        <v>0</v>
      </c>
      <c r="AS20" s="70">
        <v>0</v>
      </c>
      <c r="AT20" s="70">
        <v>0</v>
      </c>
      <c r="AU20" s="70">
        <v>0</v>
      </c>
      <c r="AV20" s="70">
        <v>0</v>
      </c>
      <c r="AW20" s="78"/>
      <c r="AX20" s="78"/>
      <c r="AY20" s="78"/>
      <c r="BA20" s="57"/>
      <c r="BB20" s="57"/>
      <c r="BC20" s="57"/>
      <c r="BD20" s="57"/>
      <c r="BE20" s="57"/>
    </row>
    <row r="21" spans="1:57" s="56" customFormat="1" ht="15" customHeight="1">
      <c r="A21" s="44" t="s">
        <v>308</v>
      </c>
      <c r="B21" s="160"/>
      <c r="C21" s="71" t="s">
        <v>123</v>
      </c>
      <c r="D21" s="72" t="s">
        <v>64</v>
      </c>
      <c r="E21" s="402">
        <v>12.22</v>
      </c>
      <c r="F21" s="405">
        <v>0</v>
      </c>
      <c r="G21" s="405">
        <v>0</v>
      </c>
      <c r="H21" s="405">
        <v>0</v>
      </c>
      <c r="I21" s="405">
        <v>0</v>
      </c>
      <c r="J21" s="405">
        <v>0</v>
      </c>
      <c r="K21" s="405">
        <v>0</v>
      </c>
      <c r="L21" s="405">
        <v>0</v>
      </c>
      <c r="M21" s="405">
        <v>0</v>
      </c>
      <c r="N21" s="405">
        <v>0</v>
      </c>
      <c r="O21" s="405">
        <v>0</v>
      </c>
      <c r="P21" s="405">
        <v>0</v>
      </c>
      <c r="Q21" s="405">
        <v>0</v>
      </c>
      <c r="R21" s="405">
        <v>0</v>
      </c>
      <c r="S21" s="405">
        <v>0</v>
      </c>
      <c r="T21" s="405">
        <v>0</v>
      </c>
      <c r="U21" s="405">
        <v>3.0550000000000002</v>
      </c>
      <c r="V21" s="405">
        <v>0</v>
      </c>
      <c r="W21" s="405">
        <v>4.7286909584171935E-2</v>
      </c>
      <c r="X21" s="405">
        <v>3.0550000000000002</v>
      </c>
      <c r="Y21" s="405">
        <v>0</v>
      </c>
      <c r="Z21" s="405">
        <v>5.0038580001180541E-2</v>
      </c>
      <c r="AA21" s="405">
        <v>3.0550000000000002</v>
      </c>
      <c r="AB21" s="405">
        <v>0</v>
      </c>
      <c r="AC21" s="405">
        <v>5.2940314740947486E-2</v>
      </c>
      <c r="AD21" s="405">
        <v>3.0550000000000002</v>
      </c>
      <c r="AE21" s="405">
        <v>0</v>
      </c>
      <c r="AF21" s="405">
        <v>5.5989038393868387E-2</v>
      </c>
      <c r="AG21" s="405">
        <v>0</v>
      </c>
      <c r="AH21" s="405">
        <v>0</v>
      </c>
      <c r="AI21" s="405">
        <v>0</v>
      </c>
      <c r="AJ21" s="405">
        <v>0</v>
      </c>
      <c r="AK21" s="405">
        <v>0</v>
      </c>
      <c r="AL21" s="405">
        <v>0</v>
      </c>
      <c r="AM21" s="70">
        <v>0</v>
      </c>
      <c r="AN21" s="70">
        <v>0</v>
      </c>
      <c r="AO21" s="70">
        <v>0</v>
      </c>
      <c r="AP21" s="70">
        <v>0</v>
      </c>
      <c r="AQ21" s="70">
        <v>0</v>
      </c>
      <c r="AR21" s="73">
        <v>0</v>
      </c>
      <c r="AS21" s="70">
        <v>0</v>
      </c>
      <c r="AT21" s="70">
        <v>0</v>
      </c>
      <c r="AU21" s="70">
        <v>0</v>
      </c>
      <c r="AV21" s="70">
        <v>0</v>
      </c>
      <c r="AW21" s="78"/>
      <c r="AX21" s="78"/>
      <c r="AY21" s="78"/>
      <c r="BA21" s="57"/>
      <c r="BB21" s="57"/>
      <c r="BC21" s="57"/>
      <c r="BD21" s="57"/>
      <c r="BE21" s="57"/>
    </row>
    <row r="22" spans="1:57" s="56" customFormat="1" ht="42.75" customHeight="1">
      <c r="A22" s="44" t="s">
        <v>308</v>
      </c>
      <c r="B22" s="159"/>
      <c r="C22" s="67" t="s">
        <v>53</v>
      </c>
      <c r="D22" s="69" t="s">
        <v>102</v>
      </c>
      <c r="E22" s="402">
        <v>0</v>
      </c>
      <c r="F22" s="408"/>
      <c r="G22" s="403">
        <v>20.74644</v>
      </c>
      <c r="H22" s="403">
        <v>0.39651712126207134</v>
      </c>
      <c r="I22" s="408"/>
      <c r="J22" s="403">
        <v>0</v>
      </c>
      <c r="K22" s="403">
        <v>0</v>
      </c>
      <c r="L22" s="408"/>
      <c r="M22" s="403">
        <v>0</v>
      </c>
      <c r="N22" s="403">
        <v>0</v>
      </c>
      <c r="O22" s="408"/>
      <c r="P22" s="403">
        <v>0</v>
      </c>
      <c r="Q22" s="403">
        <v>0</v>
      </c>
      <c r="R22" s="408"/>
      <c r="S22" s="403">
        <v>110.87976</v>
      </c>
      <c r="T22" s="403">
        <v>1.6551375019847105</v>
      </c>
      <c r="U22" s="408"/>
      <c r="V22" s="403">
        <v>645.51794040000004</v>
      </c>
      <c r="W22" s="403">
        <v>10.802985530730265</v>
      </c>
      <c r="X22" s="408"/>
      <c r="Y22" s="403">
        <v>398.67023060000002</v>
      </c>
      <c r="Z22" s="403">
        <v>9.3363460770284572</v>
      </c>
      <c r="AA22" s="408"/>
      <c r="AB22" s="403">
        <v>341.07247267999992</v>
      </c>
      <c r="AC22" s="403">
        <v>4.4573142038083127</v>
      </c>
      <c r="AD22" s="408"/>
      <c r="AE22" s="403">
        <v>22.893456</v>
      </c>
      <c r="AF22" s="403">
        <v>0.42315049370413826</v>
      </c>
      <c r="AG22" s="403">
        <v>81.968298001408442</v>
      </c>
      <c r="AH22" s="403">
        <v>22.589585995652175</v>
      </c>
      <c r="AI22" s="403">
        <v>33.942703852173921</v>
      </c>
      <c r="AJ22" s="403">
        <v>17.486908153582363</v>
      </c>
      <c r="AK22" s="403">
        <v>5.1772</v>
      </c>
      <c r="AL22" s="403">
        <v>2.7719</v>
      </c>
      <c r="AM22" s="74">
        <v>0</v>
      </c>
      <c r="AN22" s="74">
        <v>0</v>
      </c>
      <c r="AO22" s="74">
        <v>0</v>
      </c>
      <c r="AP22" s="74">
        <v>0</v>
      </c>
      <c r="AQ22" s="74">
        <v>0</v>
      </c>
      <c r="AR22" s="73">
        <v>0</v>
      </c>
      <c r="AS22" s="74">
        <v>0</v>
      </c>
      <c r="AT22" s="74">
        <v>0</v>
      </c>
      <c r="AU22" s="74">
        <v>0</v>
      </c>
      <c r="AV22" s="74">
        <v>0</v>
      </c>
      <c r="AW22" s="77"/>
      <c r="AX22" s="77"/>
      <c r="AY22" s="77"/>
      <c r="BA22" s="57"/>
      <c r="BB22" s="57"/>
      <c r="BC22" s="57"/>
      <c r="BD22" s="57"/>
      <c r="BE22" s="57"/>
    </row>
    <row r="23" spans="1:57" s="56" customFormat="1" ht="15" customHeight="1">
      <c r="A23" s="44" t="s">
        <v>308</v>
      </c>
      <c r="B23" s="160"/>
      <c r="C23" s="71" t="s">
        <v>124</v>
      </c>
      <c r="D23" s="72" t="s">
        <v>103</v>
      </c>
      <c r="E23" s="402">
        <v>7.5796325760000007</v>
      </c>
      <c r="F23" s="405">
        <v>0.23372000000000001</v>
      </c>
      <c r="G23" s="405">
        <v>20.74644</v>
      </c>
      <c r="H23" s="405">
        <v>0.39651712126207134</v>
      </c>
      <c r="I23" s="405">
        <v>0</v>
      </c>
      <c r="J23" s="405">
        <v>0</v>
      </c>
      <c r="K23" s="405">
        <v>0</v>
      </c>
      <c r="L23" s="405">
        <v>0</v>
      </c>
      <c r="M23" s="405">
        <v>0</v>
      </c>
      <c r="N23" s="405">
        <v>0</v>
      </c>
      <c r="O23" s="405">
        <v>0</v>
      </c>
      <c r="P23" s="405">
        <v>0</v>
      </c>
      <c r="Q23" s="405">
        <v>0</v>
      </c>
      <c r="R23" s="405">
        <v>0.25236800000000004</v>
      </c>
      <c r="S23" s="405">
        <v>30.28416</v>
      </c>
      <c r="T23" s="405">
        <v>0.59393292060759584</v>
      </c>
      <c r="U23" s="405">
        <v>2.4097256000000002</v>
      </c>
      <c r="V23" s="405">
        <v>272.6173895</v>
      </c>
      <c r="W23" s="405">
        <v>6.2729635930733894</v>
      </c>
      <c r="X23" s="405">
        <v>2.4664496560000004</v>
      </c>
      <c r="Y23" s="405">
        <v>316.49704500000001</v>
      </c>
      <c r="Z23" s="405">
        <v>7.6592245382986164</v>
      </c>
      <c r="AA23" s="405">
        <v>2.3789885200000001</v>
      </c>
      <c r="AB23" s="405">
        <v>319.47170867999995</v>
      </c>
      <c r="AC23" s="405">
        <v>3.688017463808313</v>
      </c>
      <c r="AD23" s="405">
        <v>9.0748800000000004E-2</v>
      </c>
      <c r="AE23" s="405">
        <v>10.889856</v>
      </c>
      <c r="AF23" s="405">
        <v>0.30315049370413827</v>
      </c>
      <c r="AG23" s="405">
        <v>59.575372999999999</v>
      </c>
      <c r="AH23" s="405">
        <v>15.758258695652176</v>
      </c>
      <c r="AI23" s="405">
        <v>25.548718652173914</v>
      </c>
      <c r="AJ23" s="405">
        <v>15.357995652173914</v>
      </c>
      <c r="AK23" s="405">
        <v>2.2944999999999998</v>
      </c>
      <c r="AL23" s="405">
        <v>0.6159</v>
      </c>
      <c r="AM23" s="70">
        <v>0</v>
      </c>
      <c r="AN23" s="70">
        <v>0</v>
      </c>
      <c r="AO23" s="70">
        <v>0</v>
      </c>
      <c r="AP23" s="70">
        <v>0</v>
      </c>
      <c r="AQ23" s="70">
        <v>0</v>
      </c>
      <c r="AR23" s="73">
        <v>0</v>
      </c>
      <c r="AS23" s="70">
        <v>0</v>
      </c>
      <c r="AT23" s="70">
        <v>0</v>
      </c>
      <c r="AU23" s="70">
        <v>0</v>
      </c>
      <c r="AV23" s="70">
        <v>0</v>
      </c>
      <c r="AW23" s="78"/>
      <c r="AX23" s="78"/>
      <c r="AY23" s="78"/>
      <c r="BA23" s="57"/>
      <c r="BB23" s="57"/>
      <c r="BC23" s="57"/>
      <c r="BD23" s="57"/>
      <c r="BE23" s="57"/>
    </row>
    <row r="24" spans="1:57" s="56" customFormat="1" ht="30" customHeight="1">
      <c r="A24" s="44" t="s">
        <v>308</v>
      </c>
      <c r="B24" s="160"/>
      <c r="C24" s="71" t="s">
        <v>125</v>
      </c>
      <c r="D24" s="72" t="s">
        <v>260</v>
      </c>
      <c r="E24" s="402">
        <v>3962.3269999999993</v>
      </c>
      <c r="F24" s="405">
        <v>564</v>
      </c>
      <c r="G24" s="405">
        <v>0</v>
      </c>
      <c r="H24" s="405">
        <v>0</v>
      </c>
      <c r="I24" s="405">
        <v>0</v>
      </c>
      <c r="J24" s="405">
        <v>0</v>
      </c>
      <c r="K24" s="405">
        <v>0</v>
      </c>
      <c r="L24" s="405">
        <v>0</v>
      </c>
      <c r="M24" s="405">
        <v>0</v>
      </c>
      <c r="N24" s="405">
        <v>0</v>
      </c>
      <c r="O24" s="405">
        <v>0</v>
      </c>
      <c r="P24" s="405">
        <v>0</v>
      </c>
      <c r="Q24" s="405">
        <v>0</v>
      </c>
      <c r="R24" s="405">
        <v>564</v>
      </c>
      <c r="S24" s="405">
        <v>80.595600000000005</v>
      </c>
      <c r="T24" s="405">
        <v>1.0612045813771147</v>
      </c>
      <c r="U24" s="405">
        <v>2609.5209999999997</v>
      </c>
      <c r="V24" s="405">
        <v>372.90055089999998</v>
      </c>
      <c r="W24" s="405">
        <v>4.440952994622835</v>
      </c>
      <c r="X24" s="405">
        <v>553.64599999999996</v>
      </c>
      <c r="Y24" s="405">
        <v>82.173185600000011</v>
      </c>
      <c r="Z24" s="405">
        <v>1.677121538729841</v>
      </c>
      <c r="AA24" s="405">
        <v>151.16</v>
      </c>
      <c r="AB24" s="405">
        <v>21.600763999999998</v>
      </c>
      <c r="AC24" s="405">
        <v>0.76929673999999992</v>
      </c>
      <c r="AD24" s="405">
        <v>84</v>
      </c>
      <c r="AE24" s="405">
        <v>12.0036</v>
      </c>
      <c r="AF24" s="405">
        <v>0.12</v>
      </c>
      <c r="AG24" s="405">
        <v>22.077925001408449</v>
      </c>
      <c r="AH24" s="405">
        <v>6.7683272999999993</v>
      </c>
      <c r="AI24" s="405">
        <v>8.3309852000000006</v>
      </c>
      <c r="AJ24" s="405">
        <v>2.0659125014084507</v>
      </c>
      <c r="AK24" s="405">
        <v>2.8197000000000001</v>
      </c>
      <c r="AL24" s="405">
        <v>2.093</v>
      </c>
      <c r="AM24" s="70">
        <v>0</v>
      </c>
      <c r="AN24" s="70">
        <v>0</v>
      </c>
      <c r="AO24" s="70">
        <v>0</v>
      </c>
      <c r="AP24" s="70">
        <v>0</v>
      </c>
      <c r="AQ24" s="70">
        <v>0</v>
      </c>
      <c r="AR24" s="73">
        <v>0</v>
      </c>
      <c r="AS24" s="70">
        <v>0</v>
      </c>
      <c r="AT24" s="70">
        <v>0</v>
      </c>
      <c r="AU24" s="70">
        <v>0</v>
      </c>
      <c r="AV24" s="70">
        <v>0</v>
      </c>
      <c r="AW24" s="78"/>
      <c r="AX24" s="78"/>
      <c r="AY24" s="78"/>
      <c r="BA24" s="57"/>
      <c r="BB24" s="57"/>
      <c r="BC24" s="57"/>
      <c r="BD24" s="57"/>
      <c r="BE24" s="57"/>
    </row>
    <row r="25" spans="1:57" s="56" customFormat="1" ht="15" customHeight="1">
      <c r="A25" s="44" t="s">
        <v>308</v>
      </c>
      <c r="B25" s="160"/>
      <c r="C25" s="71" t="s">
        <v>126</v>
      </c>
      <c r="D25" s="72" t="s">
        <v>261</v>
      </c>
      <c r="E25" s="402">
        <v>0</v>
      </c>
      <c r="F25" s="405">
        <v>0</v>
      </c>
      <c r="G25" s="405">
        <v>0</v>
      </c>
      <c r="H25" s="405">
        <v>0</v>
      </c>
      <c r="I25" s="405">
        <v>0</v>
      </c>
      <c r="J25" s="405">
        <v>0</v>
      </c>
      <c r="K25" s="405">
        <v>0</v>
      </c>
      <c r="L25" s="405">
        <v>0</v>
      </c>
      <c r="M25" s="405">
        <v>0</v>
      </c>
      <c r="N25" s="405">
        <v>0</v>
      </c>
      <c r="O25" s="405">
        <v>0</v>
      </c>
      <c r="P25" s="405">
        <v>0</v>
      </c>
      <c r="Q25" s="405">
        <v>0</v>
      </c>
      <c r="R25" s="405">
        <v>0</v>
      </c>
      <c r="S25" s="405">
        <v>0</v>
      </c>
      <c r="T25" s="405">
        <v>0</v>
      </c>
      <c r="U25" s="405">
        <v>0</v>
      </c>
      <c r="V25" s="405">
        <v>0</v>
      </c>
      <c r="W25" s="405">
        <v>8.9068943034039783E-2</v>
      </c>
      <c r="X25" s="405">
        <v>0</v>
      </c>
      <c r="Y25" s="405">
        <v>0</v>
      </c>
      <c r="Z25" s="405">
        <v>0</v>
      </c>
      <c r="AA25" s="405">
        <v>0</v>
      </c>
      <c r="AB25" s="405">
        <v>0</v>
      </c>
      <c r="AC25" s="405">
        <v>0</v>
      </c>
      <c r="AD25" s="405">
        <v>0</v>
      </c>
      <c r="AE25" s="405">
        <v>0</v>
      </c>
      <c r="AF25" s="405">
        <v>0</v>
      </c>
      <c r="AG25" s="405">
        <v>0.315</v>
      </c>
      <c r="AH25" s="405">
        <v>6.3E-2</v>
      </c>
      <c r="AI25" s="405">
        <v>6.3E-2</v>
      </c>
      <c r="AJ25" s="405">
        <v>6.3E-2</v>
      </c>
      <c r="AK25" s="405">
        <v>6.3E-2</v>
      </c>
      <c r="AL25" s="405">
        <v>6.3E-2</v>
      </c>
      <c r="AM25" s="70">
        <v>0</v>
      </c>
      <c r="AN25" s="70">
        <v>0</v>
      </c>
      <c r="AO25" s="70">
        <v>0</v>
      </c>
      <c r="AP25" s="70">
        <v>0</v>
      </c>
      <c r="AQ25" s="70">
        <v>0</v>
      </c>
      <c r="AR25" s="73">
        <v>0</v>
      </c>
      <c r="AS25" s="70">
        <v>0</v>
      </c>
      <c r="AT25" s="70">
        <v>0</v>
      </c>
      <c r="AU25" s="70">
        <v>0</v>
      </c>
      <c r="AV25" s="70">
        <v>0</v>
      </c>
      <c r="AW25" s="78"/>
      <c r="AX25" s="78"/>
      <c r="AY25" s="78"/>
      <c r="BA25" s="57"/>
      <c r="BB25" s="57"/>
      <c r="BC25" s="57"/>
      <c r="BD25" s="57"/>
      <c r="BE25" s="57"/>
    </row>
    <row r="26" spans="1:57" s="56" customFormat="1" ht="15" hidden="1" customHeight="1">
      <c r="A26" s="44" t="s">
        <v>308</v>
      </c>
      <c r="B26" s="160"/>
      <c r="C26" s="71" t="s">
        <v>127</v>
      </c>
      <c r="D26" s="72" t="s">
        <v>201</v>
      </c>
      <c r="E26" s="401"/>
      <c r="F26" s="406"/>
      <c r="G26" s="405">
        <v>0</v>
      </c>
      <c r="H26" s="405">
        <v>0</v>
      </c>
      <c r="I26" s="406"/>
      <c r="J26" s="405">
        <v>0</v>
      </c>
      <c r="K26" s="405">
        <v>0</v>
      </c>
      <c r="L26" s="406"/>
      <c r="M26" s="405">
        <v>0</v>
      </c>
      <c r="N26" s="405">
        <v>0</v>
      </c>
      <c r="O26" s="406"/>
      <c r="P26" s="405">
        <v>0</v>
      </c>
      <c r="Q26" s="405">
        <v>0</v>
      </c>
      <c r="R26" s="406"/>
      <c r="S26" s="405">
        <v>0</v>
      </c>
      <c r="T26" s="405">
        <v>0</v>
      </c>
      <c r="U26" s="406"/>
      <c r="V26" s="405">
        <v>0</v>
      </c>
      <c r="W26" s="405">
        <v>0</v>
      </c>
      <c r="X26" s="406"/>
      <c r="Y26" s="405">
        <v>0</v>
      </c>
      <c r="Z26" s="405">
        <v>0</v>
      </c>
      <c r="AA26" s="406"/>
      <c r="AB26" s="405">
        <v>0</v>
      </c>
      <c r="AC26" s="405">
        <v>0</v>
      </c>
      <c r="AD26" s="406"/>
      <c r="AE26" s="405">
        <v>0</v>
      </c>
      <c r="AF26" s="405">
        <v>0</v>
      </c>
      <c r="AG26" s="405">
        <v>0</v>
      </c>
      <c r="AH26" s="405">
        <v>0</v>
      </c>
      <c r="AI26" s="405">
        <v>0</v>
      </c>
      <c r="AJ26" s="405">
        <v>0</v>
      </c>
      <c r="AK26" s="405">
        <v>0</v>
      </c>
      <c r="AL26" s="405">
        <v>0</v>
      </c>
      <c r="AM26" s="70">
        <v>0</v>
      </c>
      <c r="AN26" s="70">
        <v>0</v>
      </c>
      <c r="AO26" s="70">
        <v>0</v>
      </c>
      <c r="AP26" s="70">
        <v>0</v>
      </c>
      <c r="AQ26" s="70">
        <v>0</v>
      </c>
      <c r="AR26" s="73">
        <v>0</v>
      </c>
      <c r="AS26" s="70">
        <v>0</v>
      </c>
      <c r="AT26" s="70">
        <v>0</v>
      </c>
      <c r="AU26" s="70">
        <v>0</v>
      </c>
      <c r="AV26" s="70">
        <v>0</v>
      </c>
      <c r="AW26" s="78"/>
      <c r="AX26" s="78"/>
      <c r="AY26" s="78"/>
      <c r="BA26" s="57"/>
      <c r="BB26" s="57"/>
      <c r="BC26" s="57"/>
      <c r="BD26" s="57"/>
      <c r="BE26" s="57"/>
    </row>
    <row r="27" spans="1:57" s="56" customFormat="1" ht="15" hidden="1" customHeight="1">
      <c r="A27" s="44" t="s">
        <v>308</v>
      </c>
      <c r="B27" s="160"/>
      <c r="C27" s="71" t="s">
        <v>128</v>
      </c>
      <c r="D27" s="72" t="s">
        <v>63</v>
      </c>
      <c r="E27" s="402">
        <v>0</v>
      </c>
      <c r="F27" s="405">
        <v>0</v>
      </c>
      <c r="G27" s="405">
        <v>0</v>
      </c>
      <c r="H27" s="405">
        <v>0</v>
      </c>
      <c r="I27" s="405">
        <v>0</v>
      </c>
      <c r="J27" s="405">
        <v>0</v>
      </c>
      <c r="K27" s="405">
        <v>0</v>
      </c>
      <c r="L27" s="405">
        <v>0</v>
      </c>
      <c r="M27" s="405">
        <v>0</v>
      </c>
      <c r="N27" s="405">
        <v>0</v>
      </c>
      <c r="O27" s="405">
        <v>0</v>
      </c>
      <c r="P27" s="405">
        <v>0</v>
      </c>
      <c r="Q27" s="405">
        <v>0</v>
      </c>
      <c r="R27" s="405">
        <v>0</v>
      </c>
      <c r="S27" s="405">
        <v>0</v>
      </c>
      <c r="T27" s="405">
        <v>0</v>
      </c>
      <c r="U27" s="405">
        <v>0</v>
      </c>
      <c r="V27" s="405">
        <v>0</v>
      </c>
      <c r="W27" s="405">
        <v>0</v>
      </c>
      <c r="X27" s="405">
        <v>0</v>
      </c>
      <c r="Y27" s="405">
        <v>0</v>
      </c>
      <c r="Z27" s="405">
        <v>0</v>
      </c>
      <c r="AA27" s="405">
        <v>0</v>
      </c>
      <c r="AB27" s="405">
        <v>0</v>
      </c>
      <c r="AC27" s="405">
        <v>0</v>
      </c>
      <c r="AD27" s="405">
        <v>0</v>
      </c>
      <c r="AE27" s="405">
        <v>0</v>
      </c>
      <c r="AF27" s="405">
        <v>0</v>
      </c>
      <c r="AG27" s="405">
        <v>0</v>
      </c>
      <c r="AH27" s="405">
        <v>0</v>
      </c>
      <c r="AI27" s="405">
        <v>0</v>
      </c>
      <c r="AJ27" s="405">
        <v>0</v>
      </c>
      <c r="AK27" s="405">
        <v>0</v>
      </c>
      <c r="AL27" s="405">
        <v>0</v>
      </c>
      <c r="AM27" s="70">
        <v>0</v>
      </c>
      <c r="AN27" s="70">
        <v>0</v>
      </c>
      <c r="AO27" s="70">
        <v>0</v>
      </c>
      <c r="AP27" s="70">
        <v>0</v>
      </c>
      <c r="AQ27" s="70">
        <v>0</v>
      </c>
      <c r="AR27" s="73">
        <v>0</v>
      </c>
      <c r="AS27" s="70">
        <v>0</v>
      </c>
      <c r="AT27" s="70">
        <v>0</v>
      </c>
      <c r="AU27" s="70">
        <v>0</v>
      </c>
      <c r="AV27" s="70">
        <v>0</v>
      </c>
      <c r="AW27" s="78"/>
      <c r="AX27" s="78"/>
      <c r="AY27" s="78"/>
      <c r="BA27" s="57"/>
      <c r="BB27" s="57"/>
      <c r="BC27" s="57"/>
      <c r="BD27" s="57"/>
      <c r="BE27" s="57"/>
    </row>
    <row r="28" spans="1:57" s="56" customFormat="1" ht="15" hidden="1" customHeight="1">
      <c r="A28" s="44" t="s">
        <v>308</v>
      </c>
      <c r="B28" s="160"/>
      <c r="C28" s="71" t="s">
        <v>129</v>
      </c>
      <c r="D28" s="72" t="s">
        <v>64</v>
      </c>
      <c r="E28" s="402">
        <v>0</v>
      </c>
      <c r="F28" s="405">
        <v>0</v>
      </c>
      <c r="G28" s="405">
        <v>0</v>
      </c>
      <c r="H28" s="405">
        <v>0</v>
      </c>
      <c r="I28" s="405">
        <v>0</v>
      </c>
      <c r="J28" s="405">
        <v>0</v>
      </c>
      <c r="K28" s="405">
        <v>0</v>
      </c>
      <c r="L28" s="405">
        <v>0</v>
      </c>
      <c r="M28" s="405">
        <v>0</v>
      </c>
      <c r="N28" s="405">
        <v>0</v>
      </c>
      <c r="O28" s="405">
        <v>0</v>
      </c>
      <c r="P28" s="405">
        <v>0</v>
      </c>
      <c r="Q28" s="405">
        <v>0</v>
      </c>
      <c r="R28" s="405">
        <v>0</v>
      </c>
      <c r="S28" s="405">
        <v>0</v>
      </c>
      <c r="T28" s="405">
        <v>0</v>
      </c>
      <c r="U28" s="405">
        <v>0</v>
      </c>
      <c r="V28" s="405">
        <v>0</v>
      </c>
      <c r="W28" s="405">
        <v>0</v>
      </c>
      <c r="X28" s="405">
        <v>0</v>
      </c>
      <c r="Y28" s="405">
        <v>0</v>
      </c>
      <c r="Z28" s="405">
        <v>0</v>
      </c>
      <c r="AA28" s="405">
        <v>0</v>
      </c>
      <c r="AB28" s="405">
        <v>0</v>
      </c>
      <c r="AC28" s="405">
        <v>0</v>
      </c>
      <c r="AD28" s="405">
        <v>0</v>
      </c>
      <c r="AE28" s="405">
        <v>0</v>
      </c>
      <c r="AF28" s="405">
        <v>0</v>
      </c>
      <c r="AG28" s="405">
        <v>0</v>
      </c>
      <c r="AH28" s="405">
        <v>0</v>
      </c>
      <c r="AI28" s="405">
        <v>0</v>
      </c>
      <c r="AJ28" s="405">
        <v>0</v>
      </c>
      <c r="AK28" s="405">
        <v>0</v>
      </c>
      <c r="AL28" s="405">
        <v>0</v>
      </c>
      <c r="AM28" s="70">
        <v>0</v>
      </c>
      <c r="AN28" s="70">
        <v>0</v>
      </c>
      <c r="AO28" s="70">
        <v>0</v>
      </c>
      <c r="AP28" s="70">
        <v>0</v>
      </c>
      <c r="AQ28" s="70">
        <v>0</v>
      </c>
      <c r="AR28" s="73">
        <v>0</v>
      </c>
      <c r="AS28" s="70">
        <v>0</v>
      </c>
      <c r="AT28" s="70">
        <v>0</v>
      </c>
      <c r="AU28" s="70">
        <v>0</v>
      </c>
      <c r="AV28" s="70">
        <v>0</v>
      </c>
      <c r="AW28" s="78"/>
      <c r="AX28" s="78"/>
      <c r="AY28" s="78"/>
      <c r="BA28" s="57"/>
      <c r="BB28" s="57"/>
      <c r="BC28" s="57"/>
      <c r="BD28" s="57"/>
      <c r="BE28" s="57"/>
    </row>
    <row r="29" spans="1:57" s="56" customFormat="1" ht="102.75" customHeight="1">
      <c r="A29" s="44" t="s">
        <v>308</v>
      </c>
      <c r="B29" s="161"/>
      <c r="C29" s="53">
        <v>3</v>
      </c>
      <c r="D29" s="20" t="s">
        <v>278</v>
      </c>
      <c r="E29" s="401"/>
      <c r="F29" s="400">
        <v>184.69686776175979</v>
      </c>
      <c r="G29" s="400">
        <v>229.85585800376529</v>
      </c>
      <c r="H29" s="400">
        <v>5.5272691644190513</v>
      </c>
      <c r="I29" s="401"/>
      <c r="J29" s="400">
        <v>0</v>
      </c>
      <c r="K29" s="400">
        <v>1.011662849999998</v>
      </c>
      <c r="L29" s="401"/>
      <c r="M29" s="400">
        <v>29.756096589608148</v>
      </c>
      <c r="N29" s="400">
        <v>0.31018235160000385</v>
      </c>
      <c r="O29" s="401"/>
      <c r="P29" s="400">
        <v>29.756096589608148</v>
      </c>
      <c r="Q29" s="400">
        <v>0.31018235160000385</v>
      </c>
      <c r="R29" s="401"/>
      <c r="S29" s="400">
        <v>434.64316482454899</v>
      </c>
      <c r="T29" s="400">
        <v>14.053231169451976</v>
      </c>
      <c r="U29" s="400">
        <v>988.99382280939381</v>
      </c>
      <c r="V29" s="400">
        <v>1260.0523751116637</v>
      </c>
      <c r="W29" s="400">
        <v>41.771778845529333</v>
      </c>
      <c r="X29" s="400">
        <v>436.52556693449878</v>
      </c>
      <c r="Y29" s="400">
        <v>531.73741792896169</v>
      </c>
      <c r="Z29" s="400">
        <v>9.277583418978093</v>
      </c>
      <c r="AA29" s="400">
        <v>405.35921469040136</v>
      </c>
      <c r="AB29" s="400">
        <v>499.6052321059197</v>
      </c>
      <c r="AC29" s="400">
        <v>12.823106110956163</v>
      </c>
      <c r="AD29" s="400">
        <v>0</v>
      </c>
      <c r="AE29" s="400">
        <v>0</v>
      </c>
      <c r="AF29" s="400">
        <v>3.4879684517426401</v>
      </c>
      <c r="AG29" s="400">
        <v>46.169559999999997</v>
      </c>
      <c r="AH29" s="400">
        <v>11.552</v>
      </c>
      <c r="AI29" s="400">
        <v>27.117559999999997</v>
      </c>
      <c r="AJ29" s="400">
        <v>3.54</v>
      </c>
      <c r="AK29" s="400">
        <v>3.96</v>
      </c>
      <c r="AL29" s="400">
        <v>0</v>
      </c>
      <c r="AM29" s="50">
        <v>0</v>
      </c>
      <c r="AN29" s="50">
        <v>0</v>
      </c>
      <c r="AO29" s="50">
        <v>0</v>
      </c>
      <c r="AP29" s="50">
        <v>0</v>
      </c>
      <c r="AQ29" s="50">
        <v>0</v>
      </c>
      <c r="AR29" s="73">
        <v>0</v>
      </c>
      <c r="AS29" s="50">
        <v>0</v>
      </c>
      <c r="AT29" s="50">
        <v>0</v>
      </c>
      <c r="AU29" s="50">
        <v>0</v>
      </c>
      <c r="AV29" s="50">
        <v>0</v>
      </c>
      <c r="AW29" s="76"/>
      <c r="AX29" s="76"/>
      <c r="AY29" s="76"/>
      <c r="BA29" s="57"/>
      <c r="BB29" s="57"/>
      <c r="BC29" s="57"/>
      <c r="BD29" s="57"/>
      <c r="BE29" s="57"/>
    </row>
    <row r="30" spans="1:57" s="56" customFormat="1" ht="15" customHeight="1">
      <c r="A30" s="44" t="s">
        <v>308</v>
      </c>
      <c r="B30" s="159"/>
      <c r="C30" s="67" t="s">
        <v>66</v>
      </c>
      <c r="D30" s="69" t="s">
        <v>101</v>
      </c>
      <c r="E30" s="402">
        <v>93.399999999999977</v>
      </c>
      <c r="F30" s="403">
        <v>46.700000000000102</v>
      </c>
      <c r="G30" s="403">
        <v>68.636308429605691</v>
      </c>
      <c r="H30" s="403">
        <v>1.3668422959643363</v>
      </c>
      <c r="I30" s="408"/>
      <c r="J30" s="403">
        <v>0</v>
      </c>
      <c r="K30" s="403">
        <v>0</v>
      </c>
      <c r="L30" s="408"/>
      <c r="M30" s="403">
        <v>0</v>
      </c>
      <c r="N30" s="403">
        <v>0</v>
      </c>
      <c r="O30" s="408"/>
      <c r="P30" s="403">
        <v>0</v>
      </c>
      <c r="Q30" s="403">
        <v>0</v>
      </c>
      <c r="R30" s="408"/>
      <c r="S30" s="403">
        <v>68.636308429605691</v>
      </c>
      <c r="T30" s="403">
        <v>1.3668422959643363</v>
      </c>
      <c r="U30" s="403">
        <v>46.699999999999875</v>
      </c>
      <c r="V30" s="403">
        <v>68.803562714231106</v>
      </c>
      <c r="W30" s="403">
        <v>1.4396199348191199</v>
      </c>
      <c r="X30" s="403">
        <v>0</v>
      </c>
      <c r="Y30" s="403">
        <v>0</v>
      </c>
      <c r="Z30" s="403">
        <v>0</v>
      </c>
      <c r="AA30" s="403">
        <v>0</v>
      </c>
      <c r="AB30" s="403">
        <v>0</v>
      </c>
      <c r="AC30" s="403">
        <v>0</v>
      </c>
      <c r="AD30" s="403">
        <v>0</v>
      </c>
      <c r="AE30" s="403">
        <v>0</v>
      </c>
      <c r="AF30" s="403">
        <v>0</v>
      </c>
      <c r="AG30" s="403">
        <v>0</v>
      </c>
      <c r="AH30" s="403">
        <v>0</v>
      </c>
      <c r="AI30" s="403">
        <v>0</v>
      </c>
      <c r="AJ30" s="403">
        <v>0</v>
      </c>
      <c r="AK30" s="403">
        <v>0</v>
      </c>
      <c r="AL30" s="403">
        <v>0</v>
      </c>
      <c r="AM30" s="75">
        <v>0</v>
      </c>
      <c r="AN30" s="75">
        <v>0</v>
      </c>
      <c r="AO30" s="75">
        <v>0</v>
      </c>
      <c r="AP30" s="75">
        <v>0</v>
      </c>
      <c r="AQ30" s="75">
        <v>0</v>
      </c>
      <c r="AR30" s="73">
        <v>0</v>
      </c>
      <c r="AS30" s="75">
        <v>0</v>
      </c>
      <c r="AT30" s="75">
        <v>0</v>
      </c>
      <c r="AU30" s="75">
        <v>0</v>
      </c>
      <c r="AV30" s="75">
        <v>0</v>
      </c>
      <c r="AW30" s="77"/>
      <c r="AX30" s="77"/>
      <c r="AY30" s="77"/>
      <c r="BA30" s="57"/>
      <c r="BB30" s="57"/>
      <c r="BC30" s="57"/>
      <c r="BD30" s="57"/>
      <c r="BE30" s="57"/>
    </row>
    <row r="31" spans="1:57" s="56" customFormat="1" ht="15" customHeight="1">
      <c r="A31" s="44" t="s">
        <v>308</v>
      </c>
      <c r="B31" s="160"/>
      <c r="C31" s="71" t="s">
        <v>262</v>
      </c>
      <c r="D31" s="72" t="s">
        <v>263</v>
      </c>
      <c r="E31" s="402">
        <v>50.246778595920546</v>
      </c>
      <c r="F31" s="405">
        <v>23.032710740138441</v>
      </c>
      <c r="G31" s="405">
        <v>34.318739002806275</v>
      </c>
      <c r="H31" s="405">
        <v>0.66784887445742691</v>
      </c>
      <c r="I31" s="405">
        <v>0</v>
      </c>
      <c r="J31" s="405">
        <v>0</v>
      </c>
      <c r="K31" s="405">
        <v>0</v>
      </c>
      <c r="L31" s="405">
        <v>0</v>
      </c>
      <c r="M31" s="405">
        <v>0</v>
      </c>
      <c r="N31" s="405">
        <v>0</v>
      </c>
      <c r="O31" s="405">
        <v>0</v>
      </c>
      <c r="P31" s="405">
        <v>0</v>
      </c>
      <c r="Q31" s="405">
        <v>0</v>
      </c>
      <c r="R31" s="405">
        <v>23.032710740138441</v>
      </c>
      <c r="S31" s="405">
        <v>34.318739002806275</v>
      </c>
      <c r="T31" s="405">
        <v>0.66784887445742691</v>
      </c>
      <c r="U31" s="405">
        <v>27.214067855782105</v>
      </c>
      <c r="V31" s="405">
        <v>40.548961105115339</v>
      </c>
      <c r="W31" s="405">
        <v>0.80783862267746021</v>
      </c>
      <c r="X31" s="405">
        <v>0</v>
      </c>
      <c r="Y31" s="405">
        <v>0</v>
      </c>
      <c r="Z31" s="405">
        <v>0</v>
      </c>
      <c r="AA31" s="405">
        <v>0</v>
      </c>
      <c r="AB31" s="405">
        <v>0</v>
      </c>
      <c r="AC31" s="405">
        <v>0</v>
      </c>
      <c r="AD31" s="405">
        <v>0</v>
      </c>
      <c r="AE31" s="405">
        <v>0</v>
      </c>
      <c r="AF31" s="405">
        <v>0</v>
      </c>
      <c r="AG31" s="405">
        <v>0</v>
      </c>
      <c r="AH31" s="405">
        <v>0</v>
      </c>
      <c r="AI31" s="405">
        <v>0</v>
      </c>
      <c r="AJ31" s="405">
        <v>0</v>
      </c>
      <c r="AK31" s="405">
        <v>0</v>
      </c>
      <c r="AL31" s="405">
        <v>0</v>
      </c>
      <c r="AM31" s="70">
        <v>0</v>
      </c>
      <c r="AN31" s="70">
        <v>0</v>
      </c>
      <c r="AO31" s="70">
        <v>0</v>
      </c>
      <c r="AP31" s="70">
        <v>0</v>
      </c>
      <c r="AQ31" s="70">
        <v>0</v>
      </c>
      <c r="AR31" s="73">
        <v>0</v>
      </c>
      <c r="AS31" s="70">
        <v>0</v>
      </c>
      <c r="AT31" s="70">
        <v>0</v>
      </c>
      <c r="AU31" s="70">
        <v>0</v>
      </c>
      <c r="AV31" s="70">
        <v>0</v>
      </c>
      <c r="AW31" s="78"/>
      <c r="AX31" s="78"/>
      <c r="AY31" s="78"/>
      <c r="BA31" s="57"/>
      <c r="BB31" s="57"/>
      <c r="BC31" s="57"/>
      <c r="BD31" s="57"/>
      <c r="BE31" s="57"/>
    </row>
    <row r="32" spans="1:57" s="56" customFormat="1" ht="15" customHeight="1">
      <c r="A32" s="44" t="s">
        <v>308</v>
      </c>
      <c r="B32" s="160"/>
      <c r="C32" s="71" t="s">
        <v>264</v>
      </c>
      <c r="D32" s="72" t="s">
        <v>266</v>
      </c>
      <c r="E32" s="402">
        <v>43.153221404079432</v>
      </c>
      <c r="F32" s="405">
        <v>23.667289259861661</v>
      </c>
      <c r="G32" s="405">
        <v>34.317569426799409</v>
      </c>
      <c r="H32" s="405">
        <v>0.69899342150690924</v>
      </c>
      <c r="I32" s="405">
        <v>0</v>
      </c>
      <c r="J32" s="405">
        <v>0</v>
      </c>
      <c r="K32" s="405">
        <v>0</v>
      </c>
      <c r="L32" s="405">
        <v>0</v>
      </c>
      <c r="M32" s="405">
        <v>0</v>
      </c>
      <c r="N32" s="405">
        <v>0</v>
      </c>
      <c r="O32" s="405">
        <v>0</v>
      </c>
      <c r="P32" s="405">
        <v>0</v>
      </c>
      <c r="Q32" s="405">
        <v>0</v>
      </c>
      <c r="R32" s="405">
        <v>23.667289259861661</v>
      </c>
      <c r="S32" s="405">
        <v>34.317569426799409</v>
      </c>
      <c r="T32" s="405">
        <v>0.69899342150690924</v>
      </c>
      <c r="U32" s="405">
        <v>19.48593214421777</v>
      </c>
      <c r="V32" s="405">
        <v>28.254601609115767</v>
      </c>
      <c r="W32" s="405">
        <v>0.63178131214165967</v>
      </c>
      <c r="X32" s="405">
        <v>0</v>
      </c>
      <c r="Y32" s="405">
        <v>0</v>
      </c>
      <c r="Z32" s="405">
        <v>0</v>
      </c>
      <c r="AA32" s="405">
        <v>0</v>
      </c>
      <c r="AB32" s="405">
        <v>0</v>
      </c>
      <c r="AC32" s="405">
        <v>0</v>
      </c>
      <c r="AD32" s="405">
        <v>0</v>
      </c>
      <c r="AE32" s="405">
        <v>0</v>
      </c>
      <c r="AF32" s="405">
        <v>0</v>
      </c>
      <c r="AG32" s="405">
        <v>0</v>
      </c>
      <c r="AH32" s="405">
        <v>0</v>
      </c>
      <c r="AI32" s="405">
        <v>0</v>
      </c>
      <c r="AJ32" s="405">
        <v>0</v>
      </c>
      <c r="AK32" s="405">
        <v>0</v>
      </c>
      <c r="AL32" s="405">
        <v>0</v>
      </c>
      <c r="AM32" s="70">
        <v>0</v>
      </c>
      <c r="AN32" s="70">
        <v>0</v>
      </c>
      <c r="AO32" s="70">
        <v>0</v>
      </c>
      <c r="AP32" s="70">
        <v>0</v>
      </c>
      <c r="AQ32" s="70">
        <v>0</v>
      </c>
      <c r="AR32" s="73">
        <v>0</v>
      </c>
      <c r="AS32" s="70">
        <v>0</v>
      </c>
      <c r="AT32" s="70">
        <v>0</v>
      </c>
      <c r="AU32" s="70">
        <v>0</v>
      </c>
      <c r="AV32" s="70">
        <v>0</v>
      </c>
      <c r="AW32" s="78"/>
      <c r="AX32" s="78"/>
      <c r="AY32" s="78"/>
      <c r="BA32" s="57"/>
      <c r="BB32" s="57"/>
      <c r="BC32" s="57"/>
      <c r="BD32" s="57"/>
      <c r="BE32" s="57"/>
    </row>
    <row r="33" spans="1:57" s="56" customFormat="1" ht="15" customHeight="1">
      <c r="A33" s="44" t="s">
        <v>308</v>
      </c>
      <c r="B33" s="160"/>
      <c r="C33" s="71" t="s">
        <v>265</v>
      </c>
      <c r="D33" s="72" t="s">
        <v>267</v>
      </c>
      <c r="E33" s="401"/>
      <c r="F33" s="406"/>
      <c r="G33" s="405">
        <v>0</v>
      </c>
      <c r="H33" s="405">
        <v>0</v>
      </c>
      <c r="I33" s="406"/>
      <c r="J33" s="405">
        <v>0</v>
      </c>
      <c r="K33" s="405">
        <v>0</v>
      </c>
      <c r="L33" s="406"/>
      <c r="M33" s="405">
        <v>0</v>
      </c>
      <c r="N33" s="405">
        <v>0</v>
      </c>
      <c r="O33" s="406"/>
      <c r="P33" s="405">
        <v>0</v>
      </c>
      <c r="Q33" s="405">
        <v>0</v>
      </c>
      <c r="R33" s="406"/>
      <c r="S33" s="405">
        <v>0</v>
      </c>
      <c r="T33" s="405">
        <v>0</v>
      </c>
      <c r="U33" s="406"/>
      <c r="V33" s="405">
        <v>0</v>
      </c>
      <c r="W33" s="405">
        <v>0</v>
      </c>
      <c r="X33" s="406"/>
      <c r="Y33" s="405">
        <v>0</v>
      </c>
      <c r="Z33" s="405">
        <v>0</v>
      </c>
      <c r="AA33" s="406"/>
      <c r="AB33" s="405">
        <v>0</v>
      </c>
      <c r="AC33" s="405">
        <v>0</v>
      </c>
      <c r="AD33" s="406"/>
      <c r="AE33" s="405">
        <v>0</v>
      </c>
      <c r="AF33" s="405">
        <v>0</v>
      </c>
      <c r="AG33" s="405">
        <v>0</v>
      </c>
      <c r="AH33" s="405">
        <v>0</v>
      </c>
      <c r="AI33" s="405">
        <v>0</v>
      </c>
      <c r="AJ33" s="405">
        <v>0</v>
      </c>
      <c r="AK33" s="405">
        <v>0</v>
      </c>
      <c r="AL33" s="405">
        <v>0</v>
      </c>
      <c r="AM33" s="70">
        <v>0</v>
      </c>
      <c r="AN33" s="70">
        <v>0</v>
      </c>
      <c r="AO33" s="70">
        <v>0</v>
      </c>
      <c r="AP33" s="70">
        <v>0</v>
      </c>
      <c r="AQ33" s="70">
        <v>0</v>
      </c>
      <c r="AR33" s="73">
        <v>0</v>
      </c>
      <c r="AS33" s="70">
        <v>0</v>
      </c>
      <c r="AT33" s="70">
        <v>0</v>
      </c>
      <c r="AU33" s="70">
        <v>0</v>
      </c>
      <c r="AV33" s="70">
        <v>0</v>
      </c>
      <c r="AW33" s="78"/>
      <c r="AX33" s="78"/>
      <c r="AY33" s="78"/>
      <c r="BA33" s="57"/>
      <c r="BB33" s="57"/>
      <c r="BC33" s="57"/>
      <c r="BD33" s="57"/>
      <c r="BE33" s="57"/>
    </row>
    <row r="34" spans="1:57" s="56" customFormat="1" ht="15" customHeight="1">
      <c r="A34" s="44" t="s">
        <v>308</v>
      </c>
      <c r="B34" s="159"/>
      <c r="C34" s="67" t="s">
        <v>88</v>
      </c>
      <c r="D34" s="69" t="s">
        <v>102</v>
      </c>
      <c r="E34" s="402">
        <v>1922.1754721960538</v>
      </c>
      <c r="F34" s="403">
        <v>137.99686776175969</v>
      </c>
      <c r="G34" s="403">
        <v>161.2195495741596</v>
      </c>
      <c r="H34" s="403">
        <v>4.1604268684547145</v>
      </c>
      <c r="I34" s="408"/>
      <c r="J34" s="403">
        <v>0</v>
      </c>
      <c r="K34" s="403">
        <v>1.011662849999998</v>
      </c>
      <c r="L34" s="408"/>
      <c r="M34" s="403">
        <v>29.756096589608148</v>
      </c>
      <c r="N34" s="403">
        <v>0.31018235160000385</v>
      </c>
      <c r="O34" s="408"/>
      <c r="P34" s="403">
        <v>29.756096589608148</v>
      </c>
      <c r="Q34" s="403">
        <v>0.31018235160000385</v>
      </c>
      <c r="R34" s="408"/>
      <c r="S34" s="403">
        <v>366.00685639494327</v>
      </c>
      <c r="T34" s="403">
        <v>12.68638887348764</v>
      </c>
      <c r="U34" s="403">
        <v>942.29382280939399</v>
      </c>
      <c r="V34" s="403">
        <v>1191.2488123974326</v>
      </c>
      <c r="W34" s="403">
        <v>40.332158910710213</v>
      </c>
      <c r="X34" s="403">
        <v>436.52556693449878</v>
      </c>
      <c r="Y34" s="403">
        <v>531.73741792896169</v>
      </c>
      <c r="Z34" s="403">
        <v>9.277583418978093</v>
      </c>
      <c r="AA34" s="403">
        <v>405.35921469040136</v>
      </c>
      <c r="AB34" s="403">
        <v>499.6052321059197</v>
      </c>
      <c r="AC34" s="403">
        <v>12.823106110956163</v>
      </c>
      <c r="AD34" s="403">
        <v>0</v>
      </c>
      <c r="AE34" s="403">
        <v>0</v>
      </c>
      <c r="AF34" s="403">
        <v>3.4879684517426401</v>
      </c>
      <c r="AG34" s="403">
        <v>46.169559999999997</v>
      </c>
      <c r="AH34" s="403">
        <v>11.552</v>
      </c>
      <c r="AI34" s="403">
        <v>27.117559999999997</v>
      </c>
      <c r="AJ34" s="403">
        <v>3.54</v>
      </c>
      <c r="AK34" s="403">
        <v>3.96</v>
      </c>
      <c r="AL34" s="403">
        <v>0</v>
      </c>
      <c r="AM34" s="74">
        <v>0</v>
      </c>
      <c r="AN34" s="74">
        <v>0</v>
      </c>
      <c r="AO34" s="74">
        <v>0</v>
      </c>
      <c r="AP34" s="74">
        <v>0</v>
      </c>
      <c r="AQ34" s="74">
        <v>0</v>
      </c>
      <c r="AR34" s="73">
        <v>0</v>
      </c>
      <c r="AS34" s="74">
        <v>0</v>
      </c>
      <c r="AT34" s="74">
        <v>0</v>
      </c>
      <c r="AU34" s="74">
        <v>0</v>
      </c>
      <c r="AV34" s="74">
        <v>0</v>
      </c>
      <c r="AW34" s="77"/>
      <c r="AX34" s="77"/>
      <c r="AY34" s="77"/>
      <c r="BA34" s="57"/>
      <c r="BB34" s="57"/>
      <c r="BC34" s="57"/>
      <c r="BD34" s="57"/>
      <c r="BE34" s="57"/>
    </row>
    <row r="35" spans="1:57" s="56" customFormat="1" ht="15" customHeight="1">
      <c r="A35" s="44" t="s">
        <v>308</v>
      </c>
      <c r="B35" s="160"/>
      <c r="C35" s="71" t="s">
        <v>268</v>
      </c>
      <c r="D35" s="72" t="s">
        <v>263</v>
      </c>
      <c r="E35" s="402">
        <v>1013.0226401070616</v>
      </c>
      <c r="F35" s="405">
        <v>88.527372050045699</v>
      </c>
      <c r="G35" s="405">
        <v>100.24839610947183</v>
      </c>
      <c r="H35" s="405">
        <v>2.1252252944628016</v>
      </c>
      <c r="I35" s="405">
        <v>0</v>
      </c>
      <c r="J35" s="405">
        <v>0</v>
      </c>
      <c r="K35" s="405">
        <v>0.45789550714285598</v>
      </c>
      <c r="L35" s="405">
        <v>15.122927633348525</v>
      </c>
      <c r="M35" s="405">
        <v>17.125203252003896</v>
      </c>
      <c r="N35" s="405">
        <v>4.6009729542857897E-2</v>
      </c>
      <c r="O35" s="405">
        <v>15.122927633348525</v>
      </c>
      <c r="P35" s="405">
        <v>17.125203252003896</v>
      </c>
      <c r="Q35" s="405">
        <v>4.6009729542857897E-2</v>
      </c>
      <c r="R35" s="405">
        <v>188.28151678334865</v>
      </c>
      <c r="S35" s="405">
        <v>213.20998960546402</v>
      </c>
      <c r="T35" s="405">
        <v>7.3620332198004945</v>
      </c>
      <c r="U35" s="405">
        <v>718.15009205939396</v>
      </c>
      <c r="V35" s="405">
        <v>904.42116424805772</v>
      </c>
      <c r="W35" s="405">
        <v>30.440854532395825</v>
      </c>
      <c r="X35" s="405">
        <v>206.34517599762205</v>
      </c>
      <c r="Y35" s="405">
        <v>244.430438090004</v>
      </c>
      <c r="Z35" s="405">
        <v>4.0897020427690025</v>
      </c>
      <c r="AA35" s="405">
        <v>0</v>
      </c>
      <c r="AB35" s="405">
        <v>0</v>
      </c>
      <c r="AC35" s="405">
        <v>1.6975970610594699</v>
      </c>
      <c r="AD35" s="405">
        <v>0</v>
      </c>
      <c r="AE35" s="405">
        <v>0</v>
      </c>
      <c r="AF35" s="405">
        <v>1.7824769141124299</v>
      </c>
      <c r="AG35" s="405">
        <v>26.274768308878254</v>
      </c>
      <c r="AH35" s="405">
        <v>7.4917389999999999</v>
      </c>
      <c r="AI35" s="405">
        <v>17.823029308878255</v>
      </c>
      <c r="AJ35" s="405">
        <v>0.96</v>
      </c>
      <c r="AK35" s="405">
        <v>0</v>
      </c>
      <c r="AL35" s="405">
        <v>0</v>
      </c>
      <c r="AM35" s="70">
        <v>0</v>
      </c>
      <c r="AN35" s="70">
        <v>0</v>
      </c>
      <c r="AO35" s="70">
        <v>0</v>
      </c>
      <c r="AP35" s="70">
        <v>0</v>
      </c>
      <c r="AQ35" s="70">
        <v>0</v>
      </c>
      <c r="AR35" s="73">
        <v>0</v>
      </c>
      <c r="AS35" s="70">
        <v>0</v>
      </c>
      <c r="AT35" s="70">
        <v>0</v>
      </c>
      <c r="AU35" s="70">
        <v>0</v>
      </c>
      <c r="AV35" s="70">
        <v>0</v>
      </c>
      <c r="AW35" s="78"/>
      <c r="AX35" s="78"/>
      <c r="AY35" s="78"/>
      <c r="BA35" s="57"/>
      <c r="BB35" s="57"/>
      <c r="BC35" s="57"/>
      <c r="BD35" s="57"/>
      <c r="BE35" s="57"/>
    </row>
    <row r="36" spans="1:57" s="56" customFormat="1" ht="22.5" customHeight="1" thickBot="1">
      <c r="A36" s="44" t="s">
        <v>308</v>
      </c>
      <c r="B36" s="160"/>
      <c r="C36" s="71" t="s">
        <v>269</v>
      </c>
      <c r="D36" s="72" t="s">
        <v>266</v>
      </c>
      <c r="E36" s="402">
        <v>909.15283208899211</v>
      </c>
      <c r="F36" s="405">
        <v>49.469495711713989</v>
      </c>
      <c r="G36" s="405">
        <v>60.971153464687767</v>
      </c>
      <c r="H36" s="405">
        <v>2.0352015739919129</v>
      </c>
      <c r="I36" s="405">
        <v>0</v>
      </c>
      <c r="J36" s="405">
        <v>0</v>
      </c>
      <c r="K36" s="405">
        <v>0.55376734285714202</v>
      </c>
      <c r="L36" s="405">
        <v>10.248189320571328</v>
      </c>
      <c r="M36" s="405">
        <v>12.630893337604254</v>
      </c>
      <c r="N36" s="405">
        <v>0.26417262205714598</v>
      </c>
      <c r="O36" s="405">
        <v>10.248189320571328</v>
      </c>
      <c r="P36" s="405">
        <v>12.630893337604254</v>
      </c>
      <c r="Q36" s="405">
        <v>0.26417262205714598</v>
      </c>
      <c r="R36" s="405">
        <v>123.97311707057133</v>
      </c>
      <c r="S36" s="405">
        <v>152.79686678947925</v>
      </c>
      <c r="T36" s="405">
        <v>5.3243556536871459</v>
      </c>
      <c r="U36" s="405">
        <v>224.14373075</v>
      </c>
      <c r="V36" s="405">
        <v>286.82764814937502</v>
      </c>
      <c r="W36" s="405">
        <v>9.8913043783143877</v>
      </c>
      <c r="X36" s="405">
        <v>230.18039093687671</v>
      </c>
      <c r="Y36" s="405">
        <v>287.30697983895772</v>
      </c>
      <c r="Z36" s="405">
        <v>5.1878813762090914</v>
      </c>
      <c r="AA36" s="405">
        <v>405.35921469040136</v>
      </c>
      <c r="AB36" s="405">
        <v>499.6052321059197</v>
      </c>
      <c r="AC36" s="405">
        <v>11.125509049896692</v>
      </c>
      <c r="AD36" s="405">
        <v>0</v>
      </c>
      <c r="AE36" s="405">
        <v>0</v>
      </c>
      <c r="AF36" s="405">
        <v>1.70549153763021</v>
      </c>
      <c r="AG36" s="405">
        <v>19.894791691121743</v>
      </c>
      <c r="AH36" s="405">
        <v>4.0602609999999997</v>
      </c>
      <c r="AI36" s="405">
        <v>9.2945306911217447</v>
      </c>
      <c r="AJ36" s="405">
        <v>2.58</v>
      </c>
      <c r="AK36" s="405">
        <v>3.96</v>
      </c>
      <c r="AL36" s="405">
        <v>0</v>
      </c>
      <c r="AM36" s="70">
        <v>0</v>
      </c>
      <c r="AN36" s="70">
        <v>0</v>
      </c>
      <c r="AO36" s="70">
        <v>0</v>
      </c>
      <c r="AP36" s="70">
        <v>0</v>
      </c>
      <c r="AQ36" s="70">
        <v>0</v>
      </c>
      <c r="AR36" s="73">
        <v>0</v>
      </c>
      <c r="AS36" s="70">
        <v>0</v>
      </c>
      <c r="AT36" s="70">
        <v>0</v>
      </c>
      <c r="AU36" s="70">
        <v>0</v>
      </c>
      <c r="AV36" s="70">
        <v>0</v>
      </c>
      <c r="AW36" s="78"/>
      <c r="AX36" s="78"/>
      <c r="AY36" s="78"/>
      <c r="BA36" s="57"/>
      <c r="BB36" s="57"/>
      <c r="BC36" s="57"/>
      <c r="BD36" s="57"/>
      <c r="BE36" s="57"/>
    </row>
    <row r="37" spans="1:57" s="56" customFormat="1" ht="40.5" hidden="1" customHeight="1" thickBot="1">
      <c r="A37" s="44" t="s">
        <v>308</v>
      </c>
      <c r="B37" s="162"/>
      <c r="C37" s="71" t="s">
        <v>270</v>
      </c>
      <c r="D37" s="72" t="s">
        <v>267</v>
      </c>
      <c r="E37" s="401"/>
      <c r="F37" s="406"/>
      <c r="G37" s="405">
        <v>0</v>
      </c>
      <c r="H37" s="405">
        <v>0</v>
      </c>
      <c r="I37" s="406"/>
      <c r="J37" s="405">
        <v>0</v>
      </c>
      <c r="K37" s="405">
        <v>0</v>
      </c>
      <c r="L37" s="406"/>
      <c r="M37" s="405">
        <v>0</v>
      </c>
      <c r="N37" s="405">
        <v>0</v>
      </c>
      <c r="O37" s="406"/>
      <c r="P37" s="405">
        <v>0</v>
      </c>
      <c r="Q37" s="405">
        <v>0</v>
      </c>
      <c r="R37" s="406"/>
      <c r="S37" s="405">
        <v>0</v>
      </c>
      <c r="T37" s="405">
        <v>0</v>
      </c>
      <c r="U37" s="406"/>
      <c r="V37" s="405">
        <v>0</v>
      </c>
      <c r="W37" s="405">
        <v>0</v>
      </c>
      <c r="X37" s="406"/>
      <c r="Y37" s="405">
        <v>0</v>
      </c>
      <c r="Z37" s="405">
        <v>0</v>
      </c>
      <c r="AA37" s="406"/>
      <c r="AB37" s="405">
        <v>0</v>
      </c>
      <c r="AC37" s="405">
        <v>0</v>
      </c>
      <c r="AD37" s="406"/>
      <c r="AE37" s="405">
        <v>0</v>
      </c>
      <c r="AF37" s="405">
        <v>0</v>
      </c>
      <c r="AG37" s="405">
        <v>0</v>
      </c>
      <c r="AH37" s="405">
        <v>0</v>
      </c>
      <c r="AI37" s="405">
        <v>0</v>
      </c>
      <c r="AJ37" s="405">
        <v>0</v>
      </c>
      <c r="AK37" s="405">
        <v>0</v>
      </c>
      <c r="AL37" s="405">
        <v>0</v>
      </c>
      <c r="AM37" s="83">
        <v>0</v>
      </c>
      <c r="AN37" s="83">
        <v>0</v>
      </c>
      <c r="AO37" s="83">
        <v>0</v>
      </c>
      <c r="AP37" s="83">
        <v>0</v>
      </c>
      <c r="AQ37" s="83">
        <v>0</v>
      </c>
      <c r="AR37" s="73">
        <v>0</v>
      </c>
      <c r="AS37" s="83">
        <v>0</v>
      </c>
      <c r="AT37" s="83">
        <v>0</v>
      </c>
      <c r="AU37" s="83">
        <v>0</v>
      </c>
      <c r="AV37" s="83">
        <v>0</v>
      </c>
      <c r="AW37" s="82"/>
      <c r="AX37" s="82"/>
      <c r="AY37" s="82"/>
      <c r="BA37" s="57"/>
      <c r="BB37" s="57"/>
      <c r="BC37" s="57"/>
      <c r="BD37" s="57"/>
      <c r="BE37" s="57"/>
    </row>
    <row r="38" spans="1:57" s="56" customFormat="1" ht="19.5" thickBot="1">
      <c r="A38" s="80"/>
      <c r="B38" s="163"/>
      <c r="C38" s="388"/>
      <c r="D38" s="389" t="s">
        <v>13</v>
      </c>
      <c r="E38" s="409"/>
      <c r="F38" s="409"/>
      <c r="G38" s="410">
        <v>3416.8891304082508</v>
      </c>
      <c r="H38" s="410">
        <v>87.872671531514428</v>
      </c>
      <c r="I38" s="409"/>
      <c r="J38" s="410">
        <v>623.31060799253578</v>
      </c>
      <c r="K38" s="410">
        <v>18.082559326974479</v>
      </c>
      <c r="L38" s="409"/>
      <c r="M38" s="410">
        <v>702.79072428493669</v>
      </c>
      <c r="N38" s="410">
        <v>18.452160284021499</v>
      </c>
      <c r="O38" s="409"/>
      <c r="P38" s="410">
        <v>953.23203946049966</v>
      </c>
      <c r="Q38" s="410">
        <v>23.986718895704495</v>
      </c>
      <c r="R38" s="409"/>
      <c r="S38" s="410">
        <v>1907.0304811268611</v>
      </c>
      <c r="T38" s="410">
        <v>51.776437625215458</v>
      </c>
      <c r="U38" s="409"/>
      <c r="V38" s="410">
        <v>5019.3002780247079</v>
      </c>
      <c r="W38" s="410">
        <v>139.56127308758698</v>
      </c>
      <c r="X38" s="409"/>
      <c r="Y38" s="410">
        <v>3269.1228529295404</v>
      </c>
      <c r="Z38" s="410">
        <v>85.883197618268809</v>
      </c>
      <c r="AA38" s="409"/>
      <c r="AB38" s="410">
        <v>3173.1709855067857</v>
      </c>
      <c r="AC38" s="410">
        <v>89.953645122932272</v>
      </c>
      <c r="AD38" s="409"/>
      <c r="AE38" s="410">
        <v>1417.9373297171833</v>
      </c>
      <c r="AF38" s="410">
        <v>50.15054728706825</v>
      </c>
      <c r="AG38" s="410">
        <v>292.16365720245915</v>
      </c>
      <c r="AH38" s="410">
        <v>66.169828952902321</v>
      </c>
      <c r="AI38" s="410">
        <v>94.861558554624054</v>
      </c>
      <c r="AJ38" s="410">
        <v>53.786410360032505</v>
      </c>
      <c r="AK38" s="410">
        <v>42.130645209250147</v>
      </c>
      <c r="AL38" s="410">
        <v>35.215214125650142</v>
      </c>
      <c r="AM38" s="81">
        <v>1.3333333333333334E-2</v>
      </c>
      <c r="AN38" s="81">
        <v>2.5000000000000001E-3</v>
      </c>
      <c r="AO38" s="81">
        <v>9.1666666666666667E-3</v>
      </c>
      <c r="AP38" s="81">
        <v>9.1666666666666667E-3</v>
      </c>
      <c r="AQ38" s="81">
        <v>0</v>
      </c>
      <c r="AR38" s="73">
        <v>2.0833333333333336E-2</v>
      </c>
      <c r="AS38" s="81">
        <v>0</v>
      </c>
      <c r="AT38" s="81">
        <v>0</v>
      </c>
      <c r="AU38" s="81">
        <v>0</v>
      </c>
      <c r="AV38" s="81">
        <v>0</v>
      </c>
      <c r="AW38" s="84"/>
      <c r="AX38" s="84"/>
      <c r="AY38" s="85"/>
      <c r="BA38" s="57"/>
      <c r="BB38" s="57"/>
      <c r="BC38" s="57"/>
      <c r="BD38" s="57"/>
      <c r="BE38" s="57"/>
    </row>
  </sheetData>
  <autoFilter ref="A7:AY38"/>
  <mergeCells count="23">
    <mergeCell ref="BA4:BA6"/>
    <mergeCell ref="BB4:BB6"/>
    <mergeCell ref="BC4:BC6"/>
    <mergeCell ref="AG4:AL5"/>
    <mergeCell ref="AM4:AV5"/>
    <mergeCell ref="AY4:AY6"/>
    <mergeCell ref="AW4:AW6"/>
    <mergeCell ref="AX4:AX6"/>
    <mergeCell ref="I5:K5"/>
    <mergeCell ref="L5:N5"/>
    <mergeCell ref="O5:Q5"/>
    <mergeCell ref="AD5:AF5"/>
    <mergeCell ref="A4:A6"/>
    <mergeCell ref="B4:B6"/>
    <mergeCell ref="F5:H5"/>
    <mergeCell ref="U5:W5"/>
    <mergeCell ref="E4:E6"/>
    <mergeCell ref="F4:AF4"/>
    <mergeCell ref="C4:C6"/>
    <mergeCell ref="D4:D6"/>
    <mergeCell ref="X5:Z5"/>
    <mergeCell ref="AA5:AC5"/>
    <mergeCell ref="R5:T5"/>
  </mergeCells>
  <printOptions horizontalCentered="1"/>
  <pageMargins left="0.70866141732283472" right="0.70866141732283472" top="0.59055118110236227" bottom="0.55118110236220474" header="0.55118110236220474" footer="0.55118110236220474"/>
  <pageSetup paperSize="9" scale="46" orientation="landscape" r:id="rId1"/>
  <colBreaks count="1" manualBreakCount="1">
    <brk id="38" min="1" max="3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AJ15"/>
  <sheetViews>
    <sheetView view="pageBreakPreview" zoomScale="70" zoomScaleNormal="55" zoomScaleSheetLayoutView="70" workbookViewId="0">
      <pane xSplit="4" ySplit="6" topLeftCell="E7" activePane="bottomRight" state="frozen"/>
      <selection activeCell="AA258" sqref="AA258"/>
      <selection pane="topRight" activeCell="AA258" sqref="AA258"/>
      <selection pane="bottomLeft" activeCell="AA258" sqref="AA258"/>
      <selection pane="bottomRight" activeCell="B11" sqref="B11"/>
    </sheetView>
  </sheetViews>
  <sheetFormatPr defaultColWidth="9.140625" defaultRowHeight="15" outlineLevelCol="1"/>
  <cols>
    <col min="1" max="1" width="28" style="4" customWidth="1"/>
    <col min="2" max="2" width="26.28515625" style="4" customWidth="1"/>
    <col min="3" max="4" width="15.28515625" style="4" customWidth="1"/>
    <col min="5" max="5" width="16" style="4" customWidth="1"/>
    <col min="6" max="6" width="13.5703125" style="4" customWidth="1"/>
    <col min="7" max="7" width="13.85546875" style="4" customWidth="1"/>
    <col min="8" max="19" width="13.85546875" style="4" hidden="1" customWidth="1" outlineLevel="1"/>
    <col min="20" max="20" width="16.28515625" style="4" customWidth="1" collapsed="1"/>
    <col min="21" max="31" width="13.85546875" style="4" customWidth="1"/>
    <col min="32" max="33" width="9.140625" style="4"/>
    <col min="34" max="34" width="0" style="4" hidden="1" customWidth="1"/>
    <col min="35" max="36" width="12" style="4" hidden="1" customWidth="1"/>
    <col min="37" max="16384" width="9.140625" style="4"/>
  </cols>
  <sheetData>
    <row r="2" spans="1:36">
      <c r="A2" s="17" t="s">
        <v>271</v>
      </c>
    </row>
    <row r="4" spans="1:36" ht="15" customHeight="1">
      <c r="A4" s="462" t="s">
        <v>272</v>
      </c>
      <c r="B4" s="466" t="s">
        <v>248</v>
      </c>
      <c r="C4" s="464" t="s">
        <v>286</v>
      </c>
      <c r="D4" s="464" t="s">
        <v>97</v>
      </c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  <c r="Z4" s="464"/>
      <c r="AA4" s="464"/>
      <c r="AB4" s="464"/>
      <c r="AC4" s="464"/>
      <c r="AD4" s="464"/>
      <c r="AE4" s="464"/>
    </row>
    <row r="5" spans="1:36" ht="15" customHeight="1">
      <c r="A5" s="462"/>
      <c r="B5" s="466"/>
      <c r="C5" s="464"/>
      <c r="D5" s="464" t="s">
        <v>13</v>
      </c>
      <c r="E5" s="464">
        <v>2016</v>
      </c>
      <c r="F5" s="464"/>
      <c r="G5" s="464"/>
      <c r="H5" s="467" t="s">
        <v>423</v>
      </c>
      <c r="I5" s="467"/>
      <c r="J5" s="467"/>
      <c r="K5" s="467" t="s">
        <v>419</v>
      </c>
      <c r="L5" s="467"/>
      <c r="M5" s="467"/>
      <c r="N5" s="467" t="s">
        <v>420</v>
      </c>
      <c r="O5" s="467"/>
      <c r="P5" s="467"/>
      <c r="Q5" s="467" t="s">
        <v>421</v>
      </c>
      <c r="R5" s="467"/>
      <c r="S5" s="467"/>
      <c r="T5" s="464">
        <v>2017</v>
      </c>
      <c r="U5" s="464"/>
      <c r="V5" s="464"/>
      <c r="W5" s="464">
        <v>2018</v>
      </c>
      <c r="X5" s="464"/>
      <c r="Y5" s="464"/>
      <c r="Z5" s="464">
        <v>2019</v>
      </c>
      <c r="AA5" s="464"/>
      <c r="AB5" s="464"/>
      <c r="AC5" s="464">
        <v>2020</v>
      </c>
      <c r="AD5" s="464"/>
      <c r="AE5" s="464"/>
    </row>
    <row r="6" spans="1:36" ht="75" customHeight="1">
      <c r="A6" s="462"/>
      <c r="B6" s="466"/>
      <c r="C6" s="464"/>
      <c r="D6" s="464"/>
      <c r="E6" s="385" t="s">
        <v>98</v>
      </c>
      <c r="F6" s="385" t="s">
        <v>99</v>
      </c>
      <c r="G6" s="385" t="s">
        <v>100</v>
      </c>
      <c r="H6" s="385" t="s">
        <v>98</v>
      </c>
      <c r="I6" s="385" t="s">
        <v>99</v>
      </c>
      <c r="J6" s="385" t="s">
        <v>100</v>
      </c>
      <c r="K6" s="385" t="s">
        <v>98</v>
      </c>
      <c r="L6" s="385" t="s">
        <v>99</v>
      </c>
      <c r="M6" s="385" t="s">
        <v>100</v>
      </c>
      <c r="N6" s="385" t="s">
        <v>98</v>
      </c>
      <c r="O6" s="385" t="s">
        <v>99</v>
      </c>
      <c r="P6" s="385" t="s">
        <v>100</v>
      </c>
      <c r="Q6" s="385" t="s">
        <v>98</v>
      </c>
      <c r="R6" s="385" t="s">
        <v>99</v>
      </c>
      <c r="S6" s="385" t="s">
        <v>100</v>
      </c>
      <c r="T6" s="385" t="s">
        <v>98</v>
      </c>
      <c r="U6" s="385" t="s">
        <v>99</v>
      </c>
      <c r="V6" s="385" t="s">
        <v>100</v>
      </c>
      <c r="W6" s="385" t="s">
        <v>98</v>
      </c>
      <c r="X6" s="385" t="s">
        <v>99</v>
      </c>
      <c r="Y6" s="385" t="s">
        <v>100</v>
      </c>
      <c r="Z6" s="385" t="s">
        <v>98</v>
      </c>
      <c r="AA6" s="385" t="s">
        <v>99</v>
      </c>
      <c r="AB6" s="385" t="s">
        <v>100</v>
      </c>
      <c r="AC6" s="385" t="s">
        <v>98</v>
      </c>
      <c r="AD6" s="385" t="s">
        <v>99</v>
      </c>
      <c r="AE6" s="385" t="s">
        <v>100</v>
      </c>
    </row>
    <row r="7" spans="1:36" ht="14.25" customHeight="1">
      <c r="A7" s="390">
        <v>1</v>
      </c>
      <c r="B7" s="390">
        <v>4</v>
      </c>
      <c r="C7" s="390">
        <v>5</v>
      </c>
      <c r="D7" s="390">
        <v>6</v>
      </c>
      <c r="E7" s="390">
        <v>7</v>
      </c>
      <c r="F7" s="390">
        <v>8</v>
      </c>
      <c r="G7" s="390">
        <v>9</v>
      </c>
      <c r="H7" s="390">
        <v>10</v>
      </c>
      <c r="I7" s="390">
        <v>11</v>
      </c>
      <c r="J7" s="390">
        <v>12</v>
      </c>
      <c r="K7" s="390">
        <v>13</v>
      </c>
      <c r="L7" s="390">
        <v>14</v>
      </c>
      <c r="M7" s="390">
        <v>15</v>
      </c>
      <c r="N7" s="390">
        <v>16</v>
      </c>
      <c r="O7" s="390">
        <v>17</v>
      </c>
      <c r="P7" s="390">
        <v>18</v>
      </c>
      <c r="Q7" s="390">
        <v>19</v>
      </c>
      <c r="R7" s="390">
        <v>20</v>
      </c>
      <c r="S7" s="390">
        <v>21</v>
      </c>
      <c r="T7" s="390">
        <v>22</v>
      </c>
      <c r="U7" s="390">
        <v>23</v>
      </c>
      <c r="V7" s="390">
        <v>24</v>
      </c>
      <c r="W7" s="390">
        <v>25</v>
      </c>
      <c r="X7" s="390">
        <v>26</v>
      </c>
      <c r="Y7" s="390">
        <v>27</v>
      </c>
      <c r="Z7" s="390">
        <v>28</v>
      </c>
      <c r="AA7" s="390">
        <v>29</v>
      </c>
      <c r="AB7" s="390">
        <v>30</v>
      </c>
      <c r="AC7" s="390">
        <v>31</v>
      </c>
      <c r="AD7" s="390">
        <v>32</v>
      </c>
      <c r="AE7" s="390">
        <v>33</v>
      </c>
    </row>
    <row r="8" spans="1:36" s="56" customFormat="1" ht="14.25" customHeight="1">
      <c r="A8" s="484" t="s">
        <v>300</v>
      </c>
      <c r="B8" s="484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4"/>
      <c r="AD8" s="484"/>
      <c r="AE8" s="484"/>
    </row>
    <row r="9" spans="1:36" ht="36.75" customHeight="1">
      <c r="A9" s="483" t="s">
        <v>311</v>
      </c>
      <c r="B9" s="485" t="s">
        <v>104</v>
      </c>
      <c r="C9" s="164" t="s">
        <v>110</v>
      </c>
      <c r="D9" s="397">
        <v>15.24475436924379</v>
      </c>
      <c r="E9" s="397">
        <v>5.6185710782492029</v>
      </c>
      <c r="F9" s="398">
        <v>674.22852938990445</v>
      </c>
      <c r="G9" s="398">
        <v>12.804179942297232</v>
      </c>
      <c r="H9" s="398">
        <v>1.8397604835861476</v>
      </c>
      <c r="I9" s="398">
        <v>220.77125803033772</v>
      </c>
      <c r="J9" s="398">
        <v>3.5620909728532899</v>
      </c>
      <c r="K9" s="398">
        <v>1.0007604835861477</v>
      </c>
      <c r="L9" s="398">
        <v>120.09125803033773</v>
      </c>
      <c r="M9" s="398">
        <v>2.2528673530795027</v>
      </c>
      <c r="N9" s="398">
        <v>1.0939336274907596</v>
      </c>
      <c r="O9" s="398">
        <v>131.27203529889118</v>
      </c>
      <c r="P9" s="398">
        <v>2.7543459649754043</v>
      </c>
      <c r="Q9" s="398">
        <v>1.6841164835861477</v>
      </c>
      <c r="R9" s="398">
        <v>202.09397803033775</v>
      </c>
      <c r="S9" s="398">
        <v>4.2348756513890349</v>
      </c>
      <c r="T9" s="398">
        <v>0.41043889038764897</v>
      </c>
      <c r="U9" s="398">
        <v>41.535826846517871</v>
      </c>
      <c r="V9" s="398">
        <v>0.89532424432445645</v>
      </c>
      <c r="W9" s="398">
        <v>1.7608304898173814</v>
      </c>
      <c r="X9" s="398">
        <v>210.78417477808574</v>
      </c>
      <c r="Y9" s="398">
        <v>4.426641512505789</v>
      </c>
      <c r="Z9" s="398">
        <v>0.55886403616238323</v>
      </c>
      <c r="AA9" s="398">
        <v>89.863684339485985</v>
      </c>
      <c r="AB9" s="398">
        <v>2.1990716787613929</v>
      </c>
      <c r="AC9" s="398">
        <v>6.896049874627173</v>
      </c>
      <c r="AD9" s="398">
        <v>827.52598495526058</v>
      </c>
      <c r="AE9" s="398">
        <v>21.598136225727625</v>
      </c>
      <c r="AH9" s="361">
        <f>E9+T9+W9+Z9+AC9</f>
        <v>15.24475436924379</v>
      </c>
      <c r="AI9" s="361">
        <f>F9+U9+X9+AA9+AD9</f>
        <v>1843.9382003092546</v>
      </c>
      <c r="AJ9" s="361">
        <f>G9+V9+Y9+AB9+AE9</f>
        <v>41.923353603616491</v>
      </c>
    </row>
    <row r="10" spans="1:36" ht="40.5" customHeight="1">
      <c r="A10" s="483"/>
      <c r="B10" s="485"/>
      <c r="C10" s="164" t="s">
        <v>295</v>
      </c>
      <c r="D10" s="397">
        <v>0</v>
      </c>
      <c r="E10" s="397">
        <v>0</v>
      </c>
      <c r="F10" s="398">
        <v>570.42733726855352</v>
      </c>
      <c r="G10" s="398">
        <v>11.436927815026351</v>
      </c>
      <c r="H10" s="398">
        <v>0</v>
      </c>
      <c r="I10" s="398">
        <v>120</v>
      </c>
      <c r="J10" s="398">
        <v>2.2513999999999998</v>
      </c>
      <c r="K10" s="398">
        <v>0</v>
      </c>
      <c r="L10" s="398">
        <v>120</v>
      </c>
      <c r="M10" s="398">
        <v>2.2513999999999998</v>
      </c>
      <c r="N10" s="398">
        <v>0</v>
      </c>
      <c r="O10" s="398">
        <v>131.18077726855344</v>
      </c>
      <c r="P10" s="398">
        <v>2.75287233790635</v>
      </c>
      <c r="Q10" s="398">
        <v>0</v>
      </c>
      <c r="R10" s="398">
        <v>199.24656000000002</v>
      </c>
      <c r="S10" s="398">
        <v>4.1812554771200006</v>
      </c>
      <c r="T10" s="398">
        <v>0</v>
      </c>
      <c r="U10" s="398">
        <v>29.088226846517877</v>
      </c>
      <c r="V10" s="398">
        <v>0.64132577982445649</v>
      </c>
      <c r="W10" s="398">
        <v>0</v>
      </c>
      <c r="X10" s="398">
        <v>123.84497877808576</v>
      </c>
      <c r="Y10" s="398">
        <v>2.622306243675788</v>
      </c>
      <c r="Z10" s="398">
        <v>0</v>
      </c>
      <c r="AA10" s="398">
        <v>39.831532339485989</v>
      </c>
      <c r="AB10" s="398">
        <v>1.1018205563649399</v>
      </c>
      <c r="AC10" s="398">
        <v>0</v>
      </c>
      <c r="AD10" s="398">
        <v>790.78198495526055</v>
      </c>
      <c r="AE10" s="398">
        <v>20.656963161725102</v>
      </c>
    </row>
    <row r="11" spans="1:36" ht="63.75" customHeight="1">
      <c r="A11" s="30" t="s">
        <v>311</v>
      </c>
      <c r="B11" s="19" t="s">
        <v>105</v>
      </c>
      <c r="C11" s="164" t="s">
        <v>110</v>
      </c>
      <c r="D11" s="397">
        <v>86.274960000000007</v>
      </c>
      <c r="E11" s="397">
        <v>6.0114399999999995</v>
      </c>
      <c r="F11" s="398">
        <v>721.37279999999998</v>
      </c>
      <c r="G11" s="398">
        <v>19.926910640801321</v>
      </c>
      <c r="H11" s="398">
        <v>0</v>
      </c>
      <c r="I11" s="398">
        <v>0</v>
      </c>
      <c r="J11" s="398">
        <v>0</v>
      </c>
      <c r="K11" s="398">
        <v>0</v>
      </c>
      <c r="L11" s="398">
        <v>0</v>
      </c>
      <c r="M11" s="398">
        <v>0</v>
      </c>
      <c r="N11" s="398">
        <v>1</v>
      </c>
      <c r="O11" s="398">
        <v>120</v>
      </c>
      <c r="P11" s="398">
        <v>3.30124</v>
      </c>
      <c r="Q11" s="398">
        <v>5.0114399999999995</v>
      </c>
      <c r="R11" s="398">
        <v>601.37279999999998</v>
      </c>
      <c r="S11" s="398">
        <v>16.625670640801321</v>
      </c>
      <c r="T11" s="398">
        <v>15.665800000000003</v>
      </c>
      <c r="U11" s="398">
        <v>1879.896</v>
      </c>
      <c r="V11" s="398">
        <v>53.983731590119092</v>
      </c>
      <c r="W11" s="398">
        <v>48.226959999999998</v>
      </c>
      <c r="X11" s="398">
        <v>4598.0255999999999</v>
      </c>
      <c r="Y11" s="398">
        <v>164.57527702649492</v>
      </c>
      <c r="Z11" s="398">
        <v>9.3667599999999993</v>
      </c>
      <c r="AA11" s="398">
        <v>1124.0112000000001</v>
      </c>
      <c r="AB11" s="398">
        <v>33.037420982923273</v>
      </c>
      <c r="AC11" s="398">
        <v>7.0040000000000004</v>
      </c>
      <c r="AD11" s="398">
        <v>840.48</v>
      </c>
      <c r="AE11" s="398">
        <v>27.538759742880412</v>
      </c>
      <c r="AH11" s="361">
        <f>E11+T11+W11+Z11+AC11</f>
        <v>86.274960000000007</v>
      </c>
      <c r="AI11" s="361">
        <f>F11+U11+X11+AA11+AD11</f>
        <v>9163.7855999999992</v>
      </c>
      <c r="AJ11" s="361">
        <f>G11+V11+Y11+AB11+AE11</f>
        <v>299.06209998321901</v>
      </c>
    </row>
    <row r="12" spans="1:36" ht="31.5" customHeight="1">
      <c r="A12" s="483" t="s">
        <v>311</v>
      </c>
      <c r="B12" s="485" t="s">
        <v>106</v>
      </c>
      <c r="C12" s="164" t="s">
        <v>110</v>
      </c>
      <c r="D12" s="397">
        <v>1.8432651200000003</v>
      </c>
      <c r="E12" s="397">
        <v>0.40406512000000006</v>
      </c>
      <c r="F12" s="398">
        <v>48.526814400000013</v>
      </c>
      <c r="G12" s="398">
        <v>0.94435303843030938</v>
      </c>
      <c r="H12" s="398">
        <v>6.619572E-2</v>
      </c>
      <c r="I12" s="398">
        <v>7.9434864000000003</v>
      </c>
      <c r="J12" s="398">
        <v>0.15203565906006208</v>
      </c>
      <c r="K12" s="398">
        <v>0.13409120000000002</v>
      </c>
      <c r="L12" s="398">
        <v>16.090944</v>
      </c>
      <c r="M12" s="398">
        <v>0.31447437989391569</v>
      </c>
      <c r="N12" s="398">
        <v>0.1360712</v>
      </c>
      <c r="O12" s="398">
        <v>16.367544000000002</v>
      </c>
      <c r="P12" s="398">
        <v>0.32124522184962434</v>
      </c>
      <c r="Q12" s="398">
        <v>6.7707000000000003E-2</v>
      </c>
      <c r="R12" s="398">
        <v>8.1248400000000007</v>
      </c>
      <c r="S12" s="398">
        <v>0.15659777762670729</v>
      </c>
      <c r="T12" s="398">
        <v>0.40830000000000005</v>
      </c>
      <c r="U12" s="398">
        <v>48.996000000000009</v>
      </c>
      <c r="V12" s="398">
        <v>1.0298531880344715</v>
      </c>
      <c r="W12" s="398">
        <v>0.36730000000000002</v>
      </c>
      <c r="X12" s="398">
        <v>44.076000000000001</v>
      </c>
      <c r="Y12" s="398">
        <v>0.99878441873662971</v>
      </c>
      <c r="Z12" s="398">
        <v>0.33230000000000004</v>
      </c>
      <c r="AA12" s="398">
        <v>39.876000000000005</v>
      </c>
      <c r="AB12" s="398">
        <v>0.97439197151122969</v>
      </c>
      <c r="AC12" s="398">
        <v>0.33130000000000004</v>
      </c>
      <c r="AD12" s="398">
        <v>39.756000000000007</v>
      </c>
      <c r="AE12" s="398">
        <v>1.0476350186984358</v>
      </c>
      <c r="AH12" s="361">
        <f>E12+T12+W12+Z12+AC12</f>
        <v>1.8432651200000003</v>
      </c>
      <c r="AI12" s="361">
        <f>F12+U12+X12+AA12+AD12</f>
        <v>221.23081440000001</v>
      </c>
      <c r="AJ12" s="361">
        <f>G12+V12+Y12+AB12+AE12</f>
        <v>4.9950176354110756</v>
      </c>
    </row>
    <row r="13" spans="1:36" ht="15.75" customHeight="1">
      <c r="A13" s="483"/>
      <c r="B13" s="485"/>
      <c r="C13" s="164" t="s">
        <v>295</v>
      </c>
      <c r="D13" s="397">
        <v>0</v>
      </c>
      <c r="E13" s="397">
        <v>0</v>
      </c>
      <c r="F13" s="398">
        <v>48.25081440000001</v>
      </c>
      <c r="G13" s="398">
        <v>0.93990405093028828</v>
      </c>
      <c r="H13" s="398">
        <v>0</v>
      </c>
      <c r="I13" s="398">
        <v>7.9434864000000003</v>
      </c>
      <c r="J13" s="398">
        <v>0.15203565906006208</v>
      </c>
      <c r="K13" s="398">
        <v>0</v>
      </c>
      <c r="L13" s="398">
        <v>15.976944000000001</v>
      </c>
      <c r="M13" s="398">
        <v>0.3126413548938774</v>
      </c>
      <c r="N13" s="398">
        <v>0</v>
      </c>
      <c r="O13" s="398">
        <v>16.253544000000002</v>
      </c>
      <c r="P13" s="398">
        <v>0.31940435934962902</v>
      </c>
      <c r="Q13" s="398">
        <v>0</v>
      </c>
      <c r="R13" s="398">
        <v>8.0768400000000007</v>
      </c>
      <c r="S13" s="398">
        <v>0.15582267762671975</v>
      </c>
      <c r="T13" s="398">
        <v>0</v>
      </c>
      <c r="U13" s="398">
        <v>48.720000000000006</v>
      </c>
      <c r="V13" s="398">
        <v>1.0249950360344715</v>
      </c>
      <c r="W13" s="398">
        <v>0</v>
      </c>
      <c r="X13" s="398">
        <v>43.8</v>
      </c>
      <c r="Y13" s="398">
        <v>0.99352176573662976</v>
      </c>
      <c r="Z13" s="398">
        <v>0</v>
      </c>
      <c r="AA13" s="398">
        <v>39.6</v>
      </c>
      <c r="AB13" s="398">
        <v>0.96869086951122974</v>
      </c>
      <c r="AC13" s="398">
        <v>0</v>
      </c>
      <c r="AD13" s="398">
        <v>39.480000000000004</v>
      </c>
      <c r="AE13" s="398">
        <v>1.0414586906984358</v>
      </c>
    </row>
    <row r="14" spans="1:36" s="56" customFormat="1" ht="55.5" customHeight="1">
      <c r="A14" s="30" t="s">
        <v>311</v>
      </c>
      <c r="B14" s="365" t="s">
        <v>299</v>
      </c>
      <c r="C14" s="164" t="s">
        <v>295</v>
      </c>
      <c r="D14" s="397">
        <v>0.46199999999999997</v>
      </c>
      <c r="E14" s="397">
        <v>0</v>
      </c>
      <c r="F14" s="398">
        <v>52.19977637600001</v>
      </c>
      <c r="G14" s="398">
        <v>0.91606869048789441</v>
      </c>
      <c r="H14" s="398">
        <v>0</v>
      </c>
      <c r="I14" s="398">
        <v>0</v>
      </c>
      <c r="J14" s="398">
        <v>0</v>
      </c>
      <c r="K14" s="398">
        <v>0</v>
      </c>
      <c r="L14" s="398">
        <v>0</v>
      </c>
      <c r="M14" s="398">
        <v>0</v>
      </c>
      <c r="N14" s="398">
        <v>0</v>
      </c>
      <c r="O14" s="398">
        <v>43.822936376000008</v>
      </c>
      <c r="P14" s="398">
        <v>0.91606869048789441</v>
      </c>
      <c r="Q14" s="398">
        <v>0</v>
      </c>
      <c r="R14" s="398">
        <v>8.3768400000000014</v>
      </c>
      <c r="S14" s="398">
        <v>0</v>
      </c>
      <c r="T14" s="398">
        <v>0</v>
      </c>
      <c r="U14" s="398">
        <v>360.7085012</v>
      </c>
      <c r="V14" s="398">
        <v>8.7388690659578732</v>
      </c>
      <c r="W14" s="398">
        <v>0.371</v>
      </c>
      <c r="X14" s="398">
        <v>481.548472</v>
      </c>
      <c r="Y14" s="398">
        <v>7.8962395585265224</v>
      </c>
      <c r="Z14" s="398">
        <v>9.0999999999999998E-2</v>
      </c>
      <c r="AA14" s="398">
        <v>537.61650500000133</v>
      </c>
      <c r="AB14" s="398">
        <v>9.1612718242154223</v>
      </c>
      <c r="AC14" s="398">
        <v>0</v>
      </c>
      <c r="AD14" s="398">
        <v>0</v>
      </c>
      <c r="AE14" s="398">
        <v>0</v>
      </c>
      <c r="AH14" s="361">
        <f>E14+T14+W14+Z14+AC14</f>
        <v>0.46199999999999997</v>
      </c>
      <c r="AI14" s="361">
        <f>F14+U14+X14+AA14+AD14</f>
        <v>1432.0732545760013</v>
      </c>
      <c r="AJ14" s="361">
        <f>G14+V14+Y14+AB14+AE14</f>
        <v>26.712449139187711</v>
      </c>
    </row>
    <row r="15" spans="1:36" ht="15.75">
      <c r="A15" s="399"/>
      <c r="B15" s="20" t="s">
        <v>13</v>
      </c>
      <c r="C15" s="399"/>
      <c r="D15" s="399"/>
      <c r="E15" s="400">
        <v>12.034076198249203</v>
      </c>
      <c r="F15" s="400">
        <v>2115.006071834458</v>
      </c>
      <c r="G15" s="400">
        <v>46.968344177973393</v>
      </c>
      <c r="H15" s="399"/>
      <c r="I15" s="400">
        <v>356.65823083033769</v>
      </c>
      <c r="J15" s="400">
        <v>6.1175622909734138</v>
      </c>
      <c r="K15" s="399"/>
      <c r="L15" s="400">
        <v>272.15914603033769</v>
      </c>
      <c r="M15" s="400">
        <v>5.1313830878672952</v>
      </c>
      <c r="N15" s="399"/>
      <c r="O15" s="400">
        <v>458.89683694344467</v>
      </c>
      <c r="P15" s="400">
        <v>10.365176574568901</v>
      </c>
      <c r="Q15" s="399"/>
      <c r="R15" s="400">
        <v>1027.2918580303376</v>
      </c>
      <c r="S15" s="400">
        <v>25.354222224563784</v>
      </c>
      <c r="T15" s="400">
        <v>16.48453889038765</v>
      </c>
      <c r="U15" s="400">
        <v>2408.9445548930353</v>
      </c>
      <c r="V15" s="400">
        <v>66.314098904294823</v>
      </c>
      <c r="W15" s="400">
        <v>50.726090489817381</v>
      </c>
      <c r="X15" s="400">
        <v>5502.0792255561719</v>
      </c>
      <c r="Y15" s="400">
        <v>181.51277052567627</v>
      </c>
      <c r="Z15" s="400">
        <v>10.348924036162382</v>
      </c>
      <c r="AA15" s="400">
        <v>1870.7989216789733</v>
      </c>
      <c r="AB15" s="400">
        <v>47.442667883287484</v>
      </c>
      <c r="AC15" s="400">
        <v>14.231349874627174</v>
      </c>
      <c r="AD15" s="400">
        <v>2538.0239699105209</v>
      </c>
      <c r="AE15" s="400">
        <v>71.882952839730009</v>
      </c>
    </row>
  </sheetData>
  <mergeCells count="19">
    <mergeCell ref="A12:A13"/>
    <mergeCell ref="K5:M5"/>
    <mergeCell ref="B12:B13"/>
    <mergeCell ref="H5:J5"/>
    <mergeCell ref="N5:P5"/>
    <mergeCell ref="A4:A6"/>
    <mergeCell ref="A9:A10"/>
    <mergeCell ref="D4:AE4"/>
    <mergeCell ref="AC5:AE5"/>
    <mergeCell ref="E5:G5"/>
    <mergeCell ref="T5:V5"/>
    <mergeCell ref="W5:Y5"/>
    <mergeCell ref="Z5:AB5"/>
    <mergeCell ref="D5:D6"/>
    <mergeCell ref="Q5:S5"/>
    <mergeCell ref="B4:B6"/>
    <mergeCell ref="C4:C6"/>
    <mergeCell ref="A8:AE8"/>
    <mergeCell ref="B9:B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K77"/>
  <sheetViews>
    <sheetView view="pageBreakPreview" zoomScale="70" zoomScaleNormal="70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84" sqref="D84"/>
    </sheetView>
  </sheetViews>
  <sheetFormatPr defaultColWidth="9.140625" defaultRowHeight="15"/>
  <cols>
    <col min="1" max="1" width="7.42578125" style="4" customWidth="1"/>
    <col min="2" max="2" width="21.28515625" style="4" customWidth="1"/>
    <col min="3" max="3" width="13.42578125" style="4" customWidth="1"/>
    <col min="4" max="4" width="17.28515625" style="4" customWidth="1"/>
    <col min="5" max="5" width="15.42578125" style="56" customWidth="1"/>
    <col min="6" max="6" width="22.85546875" style="4" customWidth="1"/>
    <col min="7" max="7" width="20.42578125" style="4" customWidth="1"/>
    <col min="8" max="8" width="22.7109375" style="4" customWidth="1"/>
    <col min="9" max="9" width="21.85546875" style="4" customWidth="1"/>
    <col min="10" max="10" width="18.140625" style="4" customWidth="1"/>
    <col min="11" max="11" width="19.7109375" style="4" customWidth="1"/>
    <col min="12" max="16384" width="9.140625" style="4"/>
  </cols>
  <sheetData>
    <row r="2" spans="1:11" ht="15.75">
      <c r="A2" s="5" t="s">
        <v>216</v>
      </c>
      <c r="B2" s="5"/>
      <c r="C2" s="5"/>
      <c r="D2" s="5"/>
      <c r="E2" s="5"/>
    </row>
    <row r="3" spans="1:11" ht="15.75">
      <c r="A3" s="5"/>
      <c r="B3" s="5"/>
      <c r="C3" s="5"/>
      <c r="D3" s="5"/>
      <c r="E3" s="5"/>
    </row>
    <row r="4" spans="1:11" ht="15" customHeight="1">
      <c r="A4" s="489" t="s">
        <v>27</v>
      </c>
      <c r="B4" s="489" t="s">
        <v>29</v>
      </c>
      <c r="C4" s="489" t="s">
        <v>28</v>
      </c>
      <c r="D4" s="489">
        <v>2013</v>
      </c>
      <c r="E4" s="489" t="s">
        <v>422</v>
      </c>
      <c r="F4" s="489">
        <v>2015</v>
      </c>
      <c r="G4" s="419">
        <v>2016</v>
      </c>
      <c r="H4" s="419">
        <v>2017</v>
      </c>
      <c r="I4" s="419">
        <v>2018</v>
      </c>
      <c r="J4" s="419">
        <v>2019</v>
      </c>
      <c r="K4" s="419">
        <v>2020</v>
      </c>
    </row>
    <row r="5" spans="1:11" ht="15" customHeight="1">
      <c r="A5" s="489"/>
      <c r="B5" s="489"/>
      <c r="C5" s="489"/>
      <c r="D5" s="489"/>
      <c r="E5" s="489"/>
      <c r="F5" s="489"/>
      <c r="G5" s="419" t="s">
        <v>114</v>
      </c>
      <c r="H5" s="419" t="s">
        <v>114</v>
      </c>
      <c r="I5" s="419" t="s">
        <v>114</v>
      </c>
      <c r="J5" s="419" t="s">
        <v>114</v>
      </c>
      <c r="K5" s="419" t="s">
        <v>114</v>
      </c>
    </row>
    <row r="6" spans="1:11" ht="14.25" hidden="1" customHeight="1">
      <c r="A6" s="392">
        <v>1</v>
      </c>
      <c r="B6" s="392">
        <v>2</v>
      </c>
      <c r="C6" s="392">
        <v>3</v>
      </c>
      <c r="D6" s="392">
        <v>4</v>
      </c>
      <c r="E6" s="392">
        <v>5</v>
      </c>
      <c r="F6" s="392">
        <v>6</v>
      </c>
      <c r="G6" s="392">
        <v>7</v>
      </c>
      <c r="H6" s="392">
        <v>8</v>
      </c>
      <c r="I6" s="392">
        <v>9</v>
      </c>
      <c r="J6" s="392">
        <v>10</v>
      </c>
      <c r="K6" s="392">
        <v>11</v>
      </c>
    </row>
    <row r="7" spans="1:11" ht="30" customHeight="1">
      <c r="A7" s="393" t="s">
        <v>146</v>
      </c>
      <c r="B7" s="394" t="s">
        <v>50</v>
      </c>
      <c r="C7" s="391" t="s">
        <v>51</v>
      </c>
      <c r="D7" s="420">
        <v>40687.168628000007</v>
      </c>
      <c r="E7" s="421">
        <v>39715.015466999997</v>
      </c>
      <c r="F7" s="421">
        <v>39475.687145000004</v>
      </c>
      <c r="G7" s="421">
        <v>38449.794290997852</v>
      </c>
      <c r="H7" s="421">
        <v>36338.221061814074</v>
      </c>
      <c r="I7" s="421">
        <v>33615.89367799693</v>
      </c>
      <c r="J7" s="421">
        <v>33696.026810854615</v>
      </c>
      <c r="K7" s="421">
        <v>33569.406217391537</v>
      </c>
    </row>
    <row r="8" spans="1:11" ht="18" customHeight="1">
      <c r="A8" s="393" t="s">
        <v>45</v>
      </c>
      <c r="B8" s="395" t="s">
        <v>73</v>
      </c>
      <c r="C8" s="391" t="s">
        <v>51</v>
      </c>
      <c r="D8" s="420">
        <v>35921.442343000002</v>
      </c>
      <c r="E8" s="421">
        <v>34972.895729000003</v>
      </c>
      <c r="F8" s="421">
        <v>34906.390358000004</v>
      </c>
      <c r="G8" s="421">
        <v>34053.338444734196</v>
      </c>
      <c r="H8" s="421">
        <v>31486.680368144916</v>
      </c>
      <c r="I8" s="421">
        <v>28755.687194647853</v>
      </c>
      <c r="J8" s="421">
        <v>28796.248124679121</v>
      </c>
      <c r="K8" s="421">
        <v>28794.987798479287</v>
      </c>
    </row>
    <row r="9" spans="1:11" ht="12.75" customHeight="1">
      <c r="A9" s="393" t="s">
        <v>46</v>
      </c>
      <c r="B9" s="395" t="s">
        <v>74</v>
      </c>
      <c r="C9" s="391" t="s">
        <v>51</v>
      </c>
      <c r="D9" s="420">
        <v>6688.3951104870002</v>
      </c>
      <c r="E9" s="421">
        <v>6713.6743492700007</v>
      </c>
      <c r="F9" s="421">
        <v>6555.5068251406437</v>
      </c>
      <c r="G9" s="421">
        <v>6552.9521852237722</v>
      </c>
      <c r="H9" s="421">
        <v>6482.3506281798509</v>
      </c>
      <c r="I9" s="421">
        <v>6215.5931567139323</v>
      </c>
      <c r="J9" s="421">
        <v>6242.0315585444687</v>
      </c>
      <c r="K9" s="421">
        <v>6247.1840470638663</v>
      </c>
    </row>
    <row r="10" spans="1:11" ht="15" customHeight="1">
      <c r="A10" s="393" t="s">
        <v>47</v>
      </c>
      <c r="B10" s="395" t="s">
        <v>75</v>
      </c>
      <c r="C10" s="391" t="s">
        <v>51</v>
      </c>
      <c r="D10" s="420">
        <v>23501.562001999995</v>
      </c>
      <c r="E10" s="421">
        <v>23360.755829999998</v>
      </c>
      <c r="F10" s="421">
        <v>23133.539327999999</v>
      </c>
      <c r="G10" s="421">
        <v>22796.936049405311</v>
      </c>
      <c r="H10" s="421">
        <v>22848.740560265702</v>
      </c>
      <c r="I10" s="421">
        <v>22050.678842622543</v>
      </c>
      <c r="J10" s="421">
        <v>22093.805555579384</v>
      </c>
      <c r="K10" s="421">
        <v>22000.621192040599</v>
      </c>
    </row>
    <row r="11" spans="1:11" ht="12.75" customHeight="1">
      <c r="A11" s="393" t="s">
        <v>48</v>
      </c>
      <c r="B11" s="395" t="s">
        <v>76</v>
      </c>
      <c r="C11" s="391" t="s">
        <v>51</v>
      </c>
      <c r="D11" s="420">
        <v>5976.4467879999993</v>
      </c>
      <c r="E11" s="421">
        <v>6104.4447724000001</v>
      </c>
      <c r="F11" s="421">
        <v>5941.5509590000001</v>
      </c>
      <c r="G11" s="421">
        <v>5841.7824881952647</v>
      </c>
      <c r="H11" s="421">
        <v>5803.9426785705755</v>
      </c>
      <c r="I11" s="421">
        <v>5632.3169332888001</v>
      </c>
      <c r="J11" s="421">
        <v>5639.6427023498718</v>
      </c>
      <c r="K11" s="421">
        <v>5659.2384894284969</v>
      </c>
    </row>
    <row r="12" spans="1:11" ht="34.5" customHeight="1">
      <c r="A12" s="393" t="s">
        <v>147</v>
      </c>
      <c r="B12" s="394" t="s">
        <v>145</v>
      </c>
      <c r="C12" s="391" t="s">
        <v>51</v>
      </c>
      <c r="D12" s="421">
        <v>38118.327004999999</v>
      </c>
      <c r="E12" s="421">
        <v>38218.991129483999</v>
      </c>
      <c r="F12" s="421">
        <v>36278.012524989812</v>
      </c>
      <c r="G12" s="421">
        <v>36034.143847871732</v>
      </c>
      <c r="H12" s="421">
        <v>34776.96857729536</v>
      </c>
      <c r="I12" s="421">
        <v>32134.096801393291</v>
      </c>
      <c r="J12" s="421">
        <v>30843.814566470865</v>
      </c>
      <c r="K12" s="421">
        <v>30718.012908382378</v>
      </c>
    </row>
    <row r="13" spans="1:11" ht="15" customHeight="1">
      <c r="A13" s="393" t="s">
        <v>52</v>
      </c>
      <c r="B13" s="395" t="s">
        <v>73</v>
      </c>
      <c r="C13" s="391" t="s">
        <v>51</v>
      </c>
      <c r="D13" s="420">
        <v>14023.280424999997</v>
      </c>
      <c r="E13" s="420">
        <v>14054.385818439359</v>
      </c>
      <c r="F13" s="420">
        <v>12648.869832368246</v>
      </c>
      <c r="G13" s="420">
        <v>12632.163131207732</v>
      </c>
      <c r="H13" s="420">
        <v>11439.398728057873</v>
      </c>
      <c r="I13" s="420">
        <v>9715.288298001944</v>
      </c>
      <c r="J13" s="420">
        <v>8353.3122757214205</v>
      </c>
      <c r="K13" s="420">
        <v>8164.2297835265445</v>
      </c>
    </row>
    <row r="14" spans="1:11" ht="14.25" customHeight="1">
      <c r="A14" s="393" t="s">
        <v>53</v>
      </c>
      <c r="B14" s="395" t="s">
        <v>74</v>
      </c>
      <c r="C14" s="391" t="s">
        <v>51</v>
      </c>
      <c r="D14" s="420">
        <v>1821.5279389999998</v>
      </c>
      <c r="E14" s="420">
        <v>1815.9236860000001</v>
      </c>
      <c r="F14" s="420">
        <v>1722.6541992988509</v>
      </c>
      <c r="G14" s="420">
        <v>1686.1943679586348</v>
      </c>
      <c r="H14" s="420">
        <v>1687.0058499826891</v>
      </c>
      <c r="I14" s="420">
        <v>1629.9351452233525</v>
      </c>
      <c r="J14" s="420">
        <v>1642.6631111067513</v>
      </c>
      <c r="K14" s="420">
        <v>1635.8725468020875</v>
      </c>
    </row>
    <row r="15" spans="1:11" ht="13.5" customHeight="1">
      <c r="A15" s="393" t="s">
        <v>54</v>
      </c>
      <c r="B15" s="395" t="s">
        <v>75</v>
      </c>
      <c r="C15" s="391" t="s">
        <v>51</v>
      </c>
      <c r="D15" s="420">
        <v>16881.749532000002</v>
      </c>
      <c r="E15" s="420">
        <v>16863.370194074087</v>
      </c>
      <c r="F15" s="420">
        <v>16545.844266403536</v>
      </c>
      <c r="G15" s="420">
        <v>16442.710606216926</v>
      </c>
      <c r="H15" s="420">
        <v>16376.038760303081</v>
      </c>
      <c r="I15" s="420">
        <v>15663.852224894594</v>
      </c>
      <c r="J15" s="420">
        <v>15706.758313753277</v>
      </c>
      <c r="K15" s="420">
        <v>15762.1492027562</v>
      </c>
    </row>
    <row r="16" spans="1:11" ht="12.75" customHeight="1">
      <c r="A16" s="393" t="s">
        <v>55</v>
      </c>
      <c r="B16" s="395" t="s">
        <v>76</v>
      </c>
      <c r="C16" s="391" t="s">
        <v>51</v>
      </c>
      <c r="D16" s="420">
        <v>5391.7691089999998</v>
      </c>
      <c r="E16" s="420">
        <v>5485.3114309705525</v>
      </c>
      <c r="F16" s="420">
        <v>5360.6442269191793</v>
      </c>
      <c r="G16" s="420">
        <v>5273.0757424884423</v>
      </c>
      <c r="H16" s="420">
        <v>5274.5252389517218</v>
      </c>
      <c r="I16" s="420">
        <v>5125.0211332734007</v>
      </c>
      <c r="J16" s="420">
        <v>5141.0808658894166</v>
      </c>
      <c r="K16" s="420">
        <v>5155.761375297544</v>
      </c>
    </row>
    <row r="17" spans="1:11" ht="98.25" customHeight="1">
      <c r="A17" s="393" t="s">
        <v>148</v>
      </c>
      <c r="B17" s="396" t="s">
        <v>288</v>
      </c>
      <c r="C17" s="391" t="s">
        <v>51</v>
      </c>
      <c r="D17" s="420">
        <v>33306.417968189002</v>
      </c>
      <c r="E17" s="421">
        <v>33714.567004600016</v>
      </c>
      <c r="F17" s="421">
        <v>22534.290326999922</v>
      </c>
      <c r="G17" s="421">
        <v>31551.892731715205</v>
      </c>
      <c r="H17" s="421">
        <v>32223.40765481408</v>
      </c>
      <c r="I17" s="421">
        <v>32243.633518996936</v>
      </c>
      <c r="J17" s="421">
        <v>32323.766651854614</v>
      </c>
      <c r="K17" s="421">
        <v>32197.14605839154</v>
      </c>
    </row>
    <row r="18" spans="1:11" ht="59.25" customHeight="1">
      <c r="A18" s="393" t="s">
        <v>149</v>
      </c>
      <c r="B18" s="94" t="s">
        <v>273</v>
      </c>
      <c r="C18" s="391" t="s">
        <v>51</v>
      </c>
      <c r="D18" s="420">
        <v>40687.168628000007</v>
      </c>
      <c r="E18" s="421">
        <v>39715.015466999997</v>
      </c>
      <c r="F18" s="421">
        <v>39475.687145000004</v>
      </c>
      <c r="G18" s="421">
        <v>38731.020727535884</v>
      </c>
      <c r="H18" s="421">
        <v>36338.216563889182</v>
      </c>
      <c r="I18" s="421">
        <v>33615.89367799693</v>
      </c>
      <c r="J18" s="421">
        <v>33696.026810854615</v>
      </c>
      <c r="K18" s="421">
        <v>33569.406217391537</v>
      </c>
    </row>
    <row r="19" spans="1:11" ht="18.75" customHeight="1">
      <c r="A19" s="393" t="s">
        <v>65</v>
      </c>
      <c r="B19" s="395" t="s">
        <v>73</v>
      </c>
      <c r="C19" s="391" t="s">
        <v>51</v>
      </c>
      <c r="D19" s="420">
        <v>36974.076423999999</v>
      </c>
      <c r="E19" s="421">
        <v>36151.980432000004</v>
      </c>
      <c r="F19" s="421">
        <v>36083.745545999998</v>
      </c>
      <c r="G19" s="421">
        <v>35587.916499531442</v>
      </c>
      <c r="H19" s="421">
        <v>32594.51392474808</v>
      </c>
      <c r="I19" s="421">
        <v>29423.115452873913</v>
      </c>
      <c r="J19" s="421">
        <v>29477.05559628339</v>
      </c>
      <c r="K19" s="421">
        <v>29310.223642904679</v>
      </c>
    </row>
    <row r="20" spans="1:11" ht="18.75" customHeight="1">
      <c r="A20" s="393" t="s">
        <v>67</v>
      </c>
      <c r="B20" s="395" t="s">
        <v>74</v>
      </c>
      <c r="C20" s="391" t="s">
        <v>51</v>
      </c>
      <c r="D20" s="420">
        <v>5552.1155214869996</v>
      </c>
      <c r="E20" s="421">
        <v>5611.4595072699994</v>
      </c>
      <c r="F20" s="421">
        <v>5559.7550011406429</v>
      </c>
      <c r="G20" s="421">
        <v>5691.4847751143279</v>
      </c>
      <c r="H20" s="421">
        <v>5496.9912422687048</v>
      </c>
      <c r="I20" s="421">
        <v>5198.7989403260835</v>
      </c>
      <c r="J20" s="421">
        <v>5225.0383332374904</v>
      </c>
      <c r="K20" s="421">
        <v>5230.2685766773157</v>
      </c>
    </row>
    <row r="21" spans="1:11" ht="18.75" customHeight="1">
      <c r="A21" s="393" t="s">
        <v>90</v>
      </c>
      <c r="B21" s="395" t="s">
        <v>75</v>
      </c>
      <c r="C21" s="391" t="s">
        <v>51</v>
      </c>
      <c r="D21" s="420">
        <v>9200.5070469999991</v>
      </c>
      <c r="E21" s="421">
        <v>9275.7873245999981</v>
      </c>
      <c r="F21" s="421">
        <v>9096.5032080000001</v>
      </c>
      <c r="G21" s="421">
        <v>9179.7635332504397</v>
      </c>
      <c r="H21" s="421">
        <v>8899.7447659662284</v>
      </c>
      <c r="I21" s="421">
        <v>8592.3722147664557</v>
      </c>
      <c r="J21" s="421">
        <v>8622.8632327157538</v>
      </c>
      <c r="K21" s="421">
        <v>8642.1047589442369</v>
      </c>
    </row>
    <row r="22" spans="1:11" ht="18.75" customHeight="1">
      <c r="A22" s="393" t="s">
        <v>91</v>
      </c>
      <c r="B22" s="395" t="s">
        <v>76</v>
      </c>
      <c r="C22" s="391" t="s">
        <v>51</v>
      </c>
      <c r="D22" s="420">
        <v>4636.1192030000002</v>
      </c>
      <c r="E22" s="421">
        <v>4816.3752903999984</v>
      </c>
      <c r="F22" s="421">
        <v>4728.7036899999994</v>
      </c>
      <c r="G22" s="421">
        <v>4796.3611957112726</v>
      </c>
      <c r="H22" s="421">
        <v>4685.0545446344186</v>
      </c>
      <c r="I22" s="421">
        <v>4487.0903333296756</v>
      </c>
      <c r="J22" s="421">
        <v>4493.366374424847</v>
      </c>
      <c r="K22" s="421">
        <v>4510.0060067172526</v>
      </c>
    </row>
    <row r="23" spans="1:11" ht="18.75" customHeight="1">
      <c r="A23" s="487">
        <v>5</v>
      </c>
      <c r="B23" s="486" t="s">
        <v>289</v>
      </c>
      <c r="C23" s="364" t="s">
        <v>72</v>
      </c>
      <c r="D23" s="421">
        <v>2568.8416230000075</v>
      </c>
      <c r="E23" s="421">
        <v>2547.0877983160012</v>
      </c>
      <c r="F23" s="421">
        <v>2520.2990949900009</v>
      </c>
      <c r="G23" s="421">
        <v>2536.0143278894593</v>
      </c>
      <c r="H23" s="421">
        <v>2563.9275199999993</v>
      </c>
      <c r="I23" s="421">
        <v>2470.3357649695336</v>
      </c>
      <c r="J23" s="421">
        <v>2448.0478804957138</v>
      </c>
      <c r="K23" s="421">
        <v>2425.8877470870252</v>
      </c>
    </row>
    <row r="24" spans="1:11" s="59" customFormat="1" ht="18.75" customHeight="1">
      <c r="A24" s="487"/>
      <c r="B24" s="486"/>
      <c r="C24" s="393" t="s">
        <v>84</v>
      </c>
      <c r="D24" s="422">
        <v>6.3136406627031487</v>
      </c>
      <c r="E24" s="422">
        <v>6.413412580519898</v>
      </c>
      <c r="F24" s="422">
        <v>6.3844337547122905</v>
      </c>
      <c r="G24" s="422">
        <v>6.5956512242855077</v>
      </c>
      <c r="H24" s="422">
        <v>7.0557320779092727</v>
      </c>
      <c r="I24" s="422">
        <v>7.3487136431136326</v>
      </c>
      <c r="J24" s="422">
        <v>7.2650935798374778</v>
      </c>
      <c r="K24" s="422">
        <v>7.2264839341430731</v>
      </c>
    </row>
    <row r="25" spans="1:11" s="59" customFormat="1" ht="18.75" customHeight="1">
      <c r="A25" s="487"/>
      <c r="B25" s="486"/>
      <c r="C25" s="393" t="s">
        <v>150</v>
      </c>
      <c r="D25" s="422">
        <v>7.7127526155875161</v>
      </c>
      <c r="E25" s="422">
        <v>7.5548584028039762</v>
      </c>
      <c r="F25" s="422">
        <v>11.18428429924972</v>
      </c>
      <c r="G25" s="422">
        <v>8.0375980910340719</v>
      </c>
      <c r="H25" s="422">
        <v>7.9567237191841693</v>
      </c>
      <c r="I25" s="422">
        <v>7.6614683128503156</v>
      </c>
      <c r="J25" s="422">
        <v>7.5735229339531642</v>
      </c>
      <c r="K25" s="422">
        <v>7.5344806731861445</v>
      </c>
    </row>
    <row r="26" spans="1:11" ht="18.75" customHeight="1">
      <c r="A26" s="487" t="s">
        <v>92</v>
      </c>
      <c r="B26" s="488" t="s">
        <v>73</v>
      </c>
      <c r="C26" s="364" t="s">
        <v>72</v>
      </c>
      <c r="D26" s="420">
        <v>1119.022020000001</v>
      </c>
      <c r="E26" s="421">
        <v>1103.6022616000009</v>
      </c>
      <c r="F26" s="421">
        <v>1117.255675780001</v>
      </c>
      <c r="G26" s="421">
        <v>1076.3456918664938</v>
      </c>
      <c r="H26" s="421">
        <v>1106.7551155981962</v>
      </c>
      <c r="I26" s="421">
        <v>1060.9617529291227</v>
      </c>
      <c r="J26" s="421">
        <v>1051.7448501113531</v>
      </c>
      <c r="K26" s="421">
        <v>1036.2168073144016</v>
      </c>
    </row>
    <row r="27" spans="1:11" s="59" customFormat="1" ht="18.75" customHeight="1">
      <c r="A27" s="487"/>
      <c r="B27" s="488"/>
      <c r="C27" s="393" t="s">
        <v>151</v>
      </c>
      <c r="D27" s="422">
        <v>3.1151923392020042</v>
      </c>
      <c r="E27" s="422">
        <v>3.1555930345363961</v>
      </c>
      <c r="F27" s="422">
        <v>3.2007195940955935</v>
      </c>
      <c r="G27" s="422">
        <v>3.1607640866498752</v>
      </c>
      <c r="H27" s="422">
        <v>3.5149946029810772</v>
      </c>
      <c r="I27" s="422">
        <v>3.6895718949349052</v>
      </c>
      <c r="J27" s="422">
        <v>3.6523676471935271</v>
      </c>
      <c r="K27" s="422">
        <v>3.5986013071661245</v>
      </c>
    </row>
    <row r="28" spans="1:11" s="59" customFormat="1" ht="18.75" customHeight="1">
      <c r="A28" s="487"/>
      <c r="B28" s="488"/>
      <c r="C28" s="393" t="s">
        <v>152</v>
      </c>
      <c r="D28" s="422">
        <v>3.0265043193171959</v>
      </c>
      <c r="E28" s="422">
        <v>3.0526744272718873</v>
      </c>
      <c r="F28" s="422">
        <v>3.0962852078526875</v>
      </c>
      <c r="G28" s="422">
        <v>3.0244695327434106</v>
      </c>
      <c r="H28" s="422">
        <v>3.3955257567374511</v>
      </c>
      <c r="I28" s="422">
        <v>3.6058783599188606</v>
      </c>
      <c r="J28" s="422">
        <v>3.5680118954756193</v>
      </c>
      <c r="K28" s="422">
        <v>3.5353425478390905</v>
      </c>
    </row>
    <row r="29" spans="1:11" ht="18" customHeight="1">
      <c r="A29" s="487" t="s">
        <v>93</v>
      </c>
      <c r="B29" s="488" t="s">
        <v>74</v>
      </c>
      <c r="C29" s="364" t="s">
        <v>72</v>
      </c>
      <c r="D29" s="420">
        <v>212.17555599999992</v>
      </c>
      <c r="E29" s="421">
        <v>200.0673770999997</v>
      </c>
      <c r="F29" s="421">
        <v>200.82448800000006</v>
      </c>
      <c r="G29" s="421">
        <v>207.98260872786602</v>
      </c>
      <c r="H29" s="421">
        <v>210.4138175687977</v>
      </c>
      <c r="I29" s="421">
        <v>194.92003037664782</v>
      </c>
      <c r="J29" s="421">
        <v>193.0120852710466</v>
      </c>
      <c r="K29" s="421">
        <v>190.50455785424248</v>
      </c>
    </row>
    <row r="30" spans="1:11" s="59" customFormat="1" ht="18" customHeight="1">
      <c r="A30" s="487"/>
      <c r="B30" s="488"/>
      <c r="C30" s="393" t="s">
        <v>153</v>
      </c>
      <c r="D30" s="422">
        <v>3.1722939882442271</v>
      </c>
      <c r="E30" s="422">
        <v>2.9799982348228382</v>
      </c>
      <c r="F30" s="422">
        <v>3.0634471652112345</v>
      </c>
      <c r="G30" s="422">
        <v>3.1738764887808162</v>
      </c>
      <c r="H30" s="422">
        <v>3.2459493421120111</v>
      </c>
      <c r="I30" s="422">
        <v>3.1359843777114005</v>
      </c>
      <c r="J30" s="422">
        <v>3.0921356846849006</v>
      </c>
      <c r="K30" s="422">
        <v>3.0494468614827879</v>
      </c>
    </row>
    <row r="31" spans="1:11" s="59" customFormat="1" ht="18" customHeight="1">
      <c r="A31" s="487"/>
      <c r="B31" s="488"/>
      <c r="C31" s="393" t="s">
        <v>154</v>
      </c>
      <c r="D31" s="422">
        <v>3.8215263205325716</v>
      </c>
      <c r="E31" s="422">
        <v>3.5653358424987265</v>
      </c>
      <c r="F31" s="422">
        <v>3.6121103890153217</v>
      </c>
      <c r="G31" s="422">
        <v>3.6542768178394738</v>
      </c>
      <c r="H31" s="422">
        <v>3.8277997598183586</v>
      </c>
      <c r="I31" s="422">
        <v>3.7493281162441314</v>
      </c>
      <c r="J31" s="422">
        <v>3.6939841004277234</v>
      </c>
      <c r="K31" s="422">
        <v>3.6423475211910854</v>
      </c>
    </row>
    <row r="32" spans="1:11" ht="18" customHeight="1">
      <c r="A32" s="487" t="s">
        <v>94</v>
      </c>
      <c r="B32" s="488" t="s">
        <v>75</v>
      </c>
      <c r="C32" s="364" t="s">
        <v>72</v>
      </c>
      <c r="D32" s="420">
        <v>652.96638799999869</v>
      </c>
      <c r="E32" s="421">
        <v>632.32531170000073</v>
      </c>
      <c r="F32" s="421">
        <v>620.80913699999962</v>
      </c>
      <c r="G32" s="421">
        <v>636.84858438451306</v>
      </c>
      <c r="H32" s="421">
        <v>637.91852889944187</v>
      </c>
      <c r="I32" s="421">
        <v>618.9983297819258</v>
      </c>
      <c r="J32" s="421">
        <v>616.58962152560935</v>
      </c>
      <c r="K32" s="421">
        <v>612.5754391404414</v>
      </c>
    </row>
    <row r="33" spans="1:11" s="59" customFormat="1" ht="18" customHeight="1">
      <c r="A33" s="487"/>
      <c r="B33" s="488"/>
      <c r="C33" s="393" t="s">
        <v>155</v>
      </c>
      <c r="D33" s="422">
        <v>2.7783956995898014</v>
      </c>
      <c r="E33" s="422">
        <v>2.7067844735056279</v>
      </c>
      <c r="F33" s="422">
        <v>2.6835890876784023</v>
      </c>
      <c r="G33" s="422">
        <v>2.7935709562212248</v>
      </c>
      <c r="H33" s="422">
        <v>2.7919198750446297</v>
      </c>
      <c r="I33" s="422">
        <v>2.8071622384043882</v>
      </c>
      <c r="J33" s="422">
        <v>2.7907805197909918</v>
      </c>
      <c r="K33" s="422">
        <v>2.7843551952163033</v>
      </c>
    </row>
    <row r="34" spans="1:11" s="59" customFormat="1" ht="18" customHeight="1">
      <c r="A34" s="487"/>
      <c r="B34" s="488"/>
      <c r="C34" s="393" t="s">
        <v>156</v>
      </c>
      <c r="D34" s="422">
        <v>7.0970695926254503</v>
      </c>
      <c r="E34" s="422">
        <v>6.8169449079867581</v>
      </c>
      <c r="F34" s="422">
        <v>6.8247009076413399</v>
      </c>
      <c r="G34" s="422">
        <v>6.9375271168778454</v>
      </c>
      <c r="H34" s="422">
        <v>7.1678294790983736</v>
      </c>
      <c r="I34" s="422">
        <v>7.2040446376164162</v>
      </c>
      <c r="J34" s="422">
        <v>7.1506366839523174</v>
      </c>
      <c r="K34" s="422">
        <v>7.0882667617104502</v>
      </c>
    </row>
    <row r="35" spans="1:11" ht="18" customHeight="1">
      <c r="A35" s="487" t="s">
        <v>95</v>
      </c>
      <c r="B35" s="488" t="s">
        <v>76</v>
      </c>
      <c r="C35" s="364" t="s">
        <v>72</v>
      </c>
      <c r="D35" s="420">
        <v>584.67767900000024</v>
      </c>
      <c r="E35" s="421">
        <v>611.09281891599949</v>
      </c>
      <c r="F35" s="421">
        <v>581.16449022000006</v>
      </c>
      <c r="G35" s="421">
        <v>614.83741585096107</v>
      </c>
      <c r="H35" s="421">
        <v>608.84003138381422</v>
      </c>
      <c r="I35" s="421">
        <v>609.04788233234035</v>
      </c>
      <c r="J35" s="421">
        <v>601.273384848418</v>
      </c>
      <c r="K35" s="421">
        <v>601.59419762745063</v>
      </c>
    </row>
    <row r="36" spans="1:11" s="59" customFormat="1" ht="18" customHeight="1">
      <c r="A36" s="487"/>
      <c r="B36" s="488"/>
      <c r="C36" s="393" t="s">
        <v>157</v>
      </c>
      <c r="D36" s="422">
        <v>9.7830316196232872</v>
      </c>
      <c r="E36" s="422">
        <v>10.010620813197145</v>
      </c>
      <c r="F36" s="422">
        <v>9.7813600224984629</v>
      </c>
      <c r="G36" s="422">
        <v>10.524825549280358</v>
      </c>
      <c r="H36" s="422">
        <v>10.490111034896755</v>
      </c>
      <c r="I36" s="422">
        <v>10.813451898146427</v>
      </c>
      <c r="J36" s="422">
        <v>10.661551034037762</v>
      </c>
      <c r="K36" s="422">
        <v>10.630302977180294</v>
      </c>
    </row>
    <row r="37" spans="1:11" s="59" customFormat="1" ht="18" customHeight="1">
      <c r="A37" s="487"/>
      <c r="B37" s="488"/>
      <c r="C37" s="393" t="s">
        <v>158</v>
      </c>
      <c r="D37" s="422">
        <v>12.611359919772111</v>
      </c>
      <c r="E37" s="422">
        <v>12.687815671964559</v>
      </c>
      <c r="F37" s="422">
        <v>12.29014394471395</v>
      </c>
      <c r="G37" s="422">
        <v>12.818830583499963</v>
      </c>
      <c r="H37" s="422">
        <v>12.995366982036341</v>
      </c>
      <c r="I37" s="422">
        <v>13.573336774800168</v>
      </c>
      <c r="J37" s="422">
        <v>13.381356754497483</v>
      </c>
      <c r="K37" s="422">
        <v>13.339099698125226</v>
      </c>
    </row>
    <row r="38" spans="1:11" ht="18.75" customHeight="1">
      <c r="A38" s="490" t="s">
        <v>160</v>
      </c>
      <c r="B38" s="486" t="s">
        <v>161</v>
      </c>
      <c r="C38" s="364" t="s">
        <v>72</v>
      </c>
      <c r="D38" s="420">
        <v>2639.9208799194748</v>
      </c>
      <c r="E38" s="420">
        <v>2617.4690275354742</v>
      </c>
      <c r="F38" s="420">
        <v>2626.4910010492945</v>
      </c>
      <c r="G38" s="420">
        <v>2628.3301690000026</v>
      </c>
      <c r="H38" s="420">
        <v>2603.3876259524095</v>
      </c>
      <c r="I38" s="420">
        <v>2525.4393567648344</v>
      </c>
      <c r="J38" s="420">
        <v>2503.7604841073435</v>
      </c>
      <c r="K38" s="420">
        <v>2480.9482373835481</v>
      </c>
    </row>
    <row r="39" spans="1:11" s="59" customFormat="1" ht="15.75">
      <c r="A39" s="487"/>
      <c r="B39" s="486"/>
      <c r="C39" s="393" t="s">
        <v>84</v>
      </c>
      <c r="D39" s="422">
        <v>6.488337647812485</v>
      </c>
      <c r="E39" s="422">
        <v>6.5906282466649966</v>
      </c>
      <c r="F39" s="422">
        <v>6.6534396004350906</v>
      </c>
      <c r="G39" s="422">
        <v>6.8357457236523285</v>
      </c>
      <c r="H39" s="422">
        <v>7.1643232659184095</v>
      </c>
      <c r="I39" s="422">
        <v>7.5126348891859003</v>
      </c>
      <c r="J39" s="422">
        <v>7.4304323716314196</v>
      </c>
      <c r="K39" s="422">
        <v>7.3905037858495861</v>
      </c>
    </row>
    <row r="40" spans="1:11" s="59" customFormat="1" ht="15.75">
      <c r="A40" s="487"/>
      <c r="B40" s="486"/>
      <c r="C40" s="393" t="s">
        <v>150</v>
      </c>
      <c r="D40" s="422">
        <v>7.92616270666172</v>
      </c>
      <c r="E40" s="422">
        <v>7.7636145443551046</v>
      </c>
      <c r="F40" s="422">
        <v>11.655530140668821</v>
      </c>
      <c r="G40" s="422">
        <v>8.3301822535611887</v>
      </c>
      <c r="H40" s="422">
        <v>8.079181611828913</v>
      </c>
      <c r="I40" s="422">
        <v>7.832365900316181</v>
      </c>
      <c r="J40" s="422">
        <v>7.7458809521621372</v>
      </c>
      <c r="K40" s="422">
        <v>7.7054911416191763</v>
      </c>
    </row>
    <row r="41" spans="1:11" s="59" customFormat="1" ht="15.75">
      <c r="A41" s="487"/>
      <c r="B41" s="486"/>
      <c r="C41" s="384" t="s">
        <v>159</v>
      </c>
      <c r="D41" s="422">
        <v>102.76697700173739</v>
      </c>
      <c r="E41" s="422">
        <v>102.76320389371759</v>
      </c>
      <c r="F41" s="422">
        <v>104.21346443643884</v>
      </c>
      <c r="G41" s="422">
        <v>103.64019398846895</v>
      </c>
      <c r="H41" s="422">
        <v>101.53904919872345</v>
      </c>
      <c r="I41" s="422">
        <v>102.23061142443446</v>
      </c>
      <c r="J41" s="422">
        <v>102.27579713842641</v>
      </c>
      <c r="K41" s="422">
        <v>102.26970478591349</v>
      </c>
    </row>
    <row r="42" spans="1:11" ht="15.75">
      <c r="A42" s="487" t="s">
        <v>139</v>
      </c>
      <c r="B42" s="491" t="s">
        <v>73</v>
      </c>
      <c r="C42" s="364" t="s">
        <v>72</v>
      </c>
      <c r="D42" s="420">
        <v>1119.0215946842793</v>
      </c>
      <c r="E42" s="420">
        <v>1085.4932396842785</v>
      </c>
      <c r="F42" s="420">
        <v>1104.433377510999</v>
      </c>
      <c r="G42" s="420">
        <v>1153.1175415521141</v>
      </c>
      <c r="H42" s="420">
        <v>1122.9583293328242</v>
      </c>
      <c r="I42" s="420">
        <v>1077.2954268722076</v>
      </c>
      <c r="J42" s="420">
        <v>1067.8090192833733</v>
      </c>
      <c r="K42" s="420">
        <v>1052.1462716300989</v>
      </c>
    </row>
    <row r="43" spans="1:11" s="59" customFormat="1" ht="15.75">
      <c r="A43" s="487"/>
      <c r="B43" s="491"/>
      <c r="C43" s="393" t="s">
        <v>151</v>
      </c>
      <c r="D43" s="422">
        <v>3.1151911551857348</v>
      </c>
      <c r="E43" s="422">
        <v>3.1038128729619965</v>
      </c>
      <c r="F43" s="422">
        <v>3.1639862105016534</v>
      </c>
      <c r="G43" s="422">
        <v>3.3862099700548605</v>
      </c>
      <c r="H43" s="422">
        <v>3.566455136594588</v>
      </c>
      <c r="I43" s="422">
        <v>3.746373437643733</v>
      </c>
      <c r="J43" s="422">
        <v>3.7081532797608925</v>
      </c>
      <c r="K43" s="422">
        <v>3.6539215748015161</v>
      </c>
    </row>
    <row r="44" spans="1:11" s="59" customFormat="1" ht="15.75">
      <c r="A44" s="487"/>
      <c r="B44" s="491"/>
      <c r="C44" s="393" t="s">
        <v>152</v>
      </c>
      <c r="D44" s="422">
        <v>3.0265031690092972</v>
      </c>
      <c r="E44" s="422">
        <v>3.0025830582809561</v>
      </c>
      <c r="F44" s="422">
        <v>3.0607503761023196</v>
      </c>
      <c r="G44" s="422">
        <v>3.240194018009726</v>
      </c>
      <c r="H44" s="422">
        <v>3.4452372320244793</v>
      </c>
      <c r="I44" s="422">
        <v>3.6613914274226946</v>
      </c>
      <c r="J44" s="422">
        <v>3.6225090928620696</v>
      </c>
      <c r="K44" s="422">
        <v>3.589690356677981</v>
      </c>
    </row>
    <row r="45" spans="1:11" s="59" customFormat="1" ht="15.75">
      <c r="A45" s="487"/>
      <c r="B45" s="491"/>
      <c r="C45" s="384" t="s">
        <v>162</v>
      </c>
      <c r="D45" s="422">
        <v>99.999961992193704</v>
      </c>
      <c r="E45" s="422">
        <v>98.359098875942124</v>
      </c>
      <c r="F45" s="422">
        <v>98.852339840650146</v>
      </c>
      <c r="G45" s="422">
        <v>107.1326387298945</v>
      </c>
      <c r="H45" s="422">
        <v>101.46402880874604</v>
      </c>
      <c r="I45" s="422">
        <v>101.53951581176142</v>
      </c>
      <c r="J45" s="422">
        <v>101.52738272693415</v>
      </c>
      <c r="K45" s="422">
        <v>101.53727137055249</v>
      </c>
    </row>
    <row r="46" spans="1:11" ht="15.75">
      <c r="A46" s="487" t="s">
        <v>140</v>
      </c>
      <c r="B46" s="492" t="s">
        <v>74</v>
      </c>
      <c r="C46" s="364" t="s">
        <v>72</v>
      </c>
      <c r="D46" s="420">
        <v>212.17554957803932</v>
      </c>
      <c r="E46" s="420">
        <v>210.64636167803943</v>
      </c>
      <c r="F46" s="420">
        <v>213.31524500000009</v>
      </c>
      <c r="G46" s="420">
        <v>210.06021998145681</v>
      </c>
      <c r="H46" s="420">
        <v>211.24102775569372</v>
      </c>
      <c r="I46" s="420">
        <v>197.62550216114042</v>
      </c>
      <c r="J46" s="420">
        <v>197.26072945435442</v>
      </c>
      <c r="K46" s="420">
        <v>196.55514343548379</v>
      </c>
    </row>
    <row r="47" spans="1:11" s="59" customFormat="1" ht="15.75">
      <c r="A47" s="487"/>
      <c r="B47" s="492"/>
      <c r="C47" s="393" t="s">
        <v>153</v>
      </c>
      <c r="D47" s="422">
        <v>3.1722938922277613</v>
      </c>
      <c r="E47" s="422">
        <v>3.1375719273745184</v>
      </c>
      <c r="F47" s="422">
        <v>3.2539855527558474</v>
      </c>
      <c r="G47" s="422">
        <v>3.205581454647584</v>
      </c>
      <c r="H47" s="422">
        <v>3.2587103023615236</v>
      </c>
      <c r="I47" s="422">
        <v>3.1795115474646236</v>
      </c>
      <c r="J47" s="422">
        <v>3.1602007712430109</v>
      </c>
      <c r="K47" s="422">
        <v>3.1462998681440055</v>
      </c>
    </row>
    <row r="48" spans="1:11" s="59" customFormat="1" ht="15.75">
      <c r="A48" s="487"/>
      <c r="B48" s="492"/>
      <c r="C48" s="393" t="s">
        <v>154</v>
      </c>
      <c r="D48" s="422">
        <v>3.8215262048656591</v>
      </c>
      <c r="E48" s="422">
        <v>3.7538604957432873</v>
      </c>
      <c r="F48" s="422">
        <v>3.8367741916008202</v>
      </c>
      <c r="G48" s="422">
        <v>3.6907806711516189</v>
      </c>
      <c r="H48" s="422">
        <v>3.8428481772241438</v>
      </c>
      <c r="I48" s="422">
        <v>3.8013684397024359</v>
      </c>
      <c r="J48" s="422">
        <v>3.7752972681471131</v>
      </c>
      <c r="K48" s="422">
        <v>3.7580315533308863</v>
      </c>
    </row>
    <row r="49" spans="1:11" s="59" customFormat="1" ht="15.75">
      <c r="A49" s="487"/>
      <c r="B49" s="492"/>
      <c r="C49" s="384" t="s">
        <v>163</v>
      </c>
      <c r="D49" s="422">
        <v>99.999996973279721</v>
      </c>
      <c r="E49" s="422">
        <v>105.28771093587739</v>
      </c>
      <c r="F49" s="422">
        <v>106.21973800326583</v>
      </c>
      <c r="G49" s="422">
        <v>100.99893508707223</v>
      </c>
      <c r="H49" s="422">
        <v>100.39313491692414</v>
      </c>
      <c r="I49" s="422">
        <v>101.38799064378594</v>
      </c>
      <c r="J49" s="422">
        <v>102.20123220644007</v>
      </c>
      <c r="K49" s="422">
        <v>103.1760844199175</v>
      </c>
    </row>
    <row r="50" spans="1:11" ht="15.75">
      <c r="A50" s="487" t="s">
        <v>141</v>
      </c>
      <c r="B50" s="492" t="s">
        <v>75</v>
      </c>
      <c r="C50" s="364" t="s">
        <v>72</v>
      </c>
      <c r="D50" s="420">
        <v>652.96638267799835</v>
      </c>
      <c r="E50" s="420">
        <v>636.75024967799936</v>
      </c>
      <c r="F50" s="420">
        <v>652.65721490829446</v>
      </c>
      <c r="G50" s="420">
        <v>629.69137809107826</v>
      </c>
      <c r="H50" s="420">
        <v>627.03125037721077</v>
      </c>
      <c r="I50" s="420">
        <v>624.75813516933022</v>
      </c>
      <c r="J50" s="420">
        <v>623.69100369416492</v>
      </c>
      <c r="K50" s="420">
        <v>622.16665047682159</v>
      </c>
    </row>
    <row r="51" spans="1:11" s="59" customFormat="1" ht="15.75">
      <c r="A51" s="487"/>
      <c r="B51" s="492"/>
      <c r="C51" s="393" t="s">
        <v>155</v>
      </c>
      <c r="D51" s="422">
        <v>2.7783956769444966</v>
      </c>
      <c r="E51" s="422">
        <v>2.72572623211224</v>
      </c>
      <c r="F51" s="422">
        <v>2.8212596682875146</v>
      </c>
      <c r="G51" s="422">
        <v>2.7621754815051323</v>
      </c>
      <c r="H51" s="422">
        <v>2.7442705155820599</v>
      </c>
      <c r="I51" s="422">
        <v>2.8332830006199763</v>
      </c>
      <c r="J51" s="422">
        <v>2.8229224799014454</v>
      </c>
      <c r="K51" s="422">
        <v>2.8279503794279659</v>
      </c>
    </row>
    <row r="52" spans="1:11" s="59" customFormat="1" ht="15.75">
      <c r="A52" s="487"/>
      <c r="B52" s="492"/>
      <c r="C52" s="393" t="s">
        <v>156</v>
      </c>
      <c r="D52" s="422">
        <v>7.0970695347808093</v>
      </c>
      <c r="E52" s="422">
        <v>6.8646490847121502</v>
      </c>
      <c r="F52" s="422">
        <v>7.1748143213351403</v>
      </c>
      <c r="G52" s="422">
        <v>6.859559898359521</v>
      </c>
      <c r="H52" s="422">
        <v>7.0454969986898845</v>
      </c>
      <c r="I52" s="422">
        <v>7.271078574734573</v>
      </c>
      <c r="J52" s="422">
        <v>7.2329919524623447</v>
      </c>
      <c r="K52" s="422">
        <v>7.199249116170499</v>
      </c>
    </row>
    <row r="53" spans="1:11" s="59" customFormat="1" ht="15.75">
      <c r="A53" s="487"/>
      <c r="B53" s="492"/>
      <c r="C53" s="384" t="s">
        <v>164</v>
      </c>
      <c r="D53" s="422">
        <v>99.99999918495034</v>
      </c>
      <c r="E53" s="422">
        <v>100.69978820966415</v>
      </c>
      <c r="F53" s="422">
        <v>105.13009168360466</v>
      </c>
      <c r="G53" s="422">
        <v>98.876152594364015</v>
      </c>
      <c r="H53" s="422">
        <v>98.29331207215219</v>
      </c>
      <c r="I53" s="422">
        <v>100.93050418882935</v>
      </c>
      <c r="J53" s="422">
        <v>101.15171938038543</v>
      </c>
      <c r="K53" s="422">
        <v>101.56571921163513</v>
      </c>
    </row>
    <row r="54" spans="1:11" ht="15.75">
      <c r="A54" s="487" t="s">
        <v>142</v>
      </c>
      <c r="B54" s="492" t="s">
        <v>76</v>
      </c>
      <c r="C54" s="364" t="s">
        <v>72</v>
      </c>
      <c r="D54" s="420">
        <v>655.75737297915691</v>
      </c>
      <c r="E54" s="420">
        <v>646.82871349515653</v>
      </c>
      <c r="F54" s="420">
        <v>633.32711262999965</v>
      </c>
      <c r="G54" s="420">
        <v>609.32169564244464</v>
      </c>
      <c r="H54" s="420">
        <v>616.52172990537781</v>
      </c>
      <c r="I54" s="420">
        <v>606.95058711106094</v>
      </c>
      <c r="J54" s="420">
        <v>595.4333342000873</v>
      </c>
      <c r="K54" s="420">
        <v>590.37450209696692</v>
      </c>
    </row>
    <row r="55" spans="1:11" s="59" customFormat="1" ht="15.75">
      <c r="A55" s="487"/>
      <c r="B55" s="492"/>
      <c r="C55" s="393" t="s">
        <v>157</v>
      </c>
      <c r="D55" s="422">
        <v>10.972361944154517</v>
      </c>
      <c r="E55" s="422">
        <v>10.596028592471839</v>
      </c>
      <c r="F55" s="422">
        <v>10.659289417869312</v>
      </c>
      <c r="G55" s="422">
        <v>10.430407103888694</v>
      </c>
      <c r="H55" s="422">
        <v>10.622464142895668</v>
      </c>
      <c r="I55" s="422">
        <v>10.776215086970483</v>
      </c>
      <c r="J55" s="422">
        <v>10.557997476542051</v>
      </c>
      <c r="K55" s="422">
        <v>10.432048467294518</v>
      </c>
    </row>
    <row r="56" spans="1:11" s="59" customFormat="1" ht="15.75">
      <c r="A56" s="487"/>
      <c r="B56" s="492"/>
      <c r="C56" s="393" t="s">
        <v>158</v>
      </c>
      <c r="D56" s="422">
        <v>14.144532188793182</v>
      </c>
      <c r="E56" s="422">
        <v>13.429782242766999</v>
      </c>
      <c r="F56" s="422">
        <v>13.393250119886444</v>
      </c>
      <c r="G56" s="422">
        <v>12.703832567640596</v>
      </c>
      <c r="H56" s="422">
        <v>13.159328755552105</v>
      </c>
      <c r="I56" s="422">
        <v>13.526596124055946</v>
      </c>
      <c r="J56" s="422">
        <v>13.251386256619305</v>
      </c>
      <c r="K56" s="422">
        <v>13.090326292640334</v>
      </c>
    </row>
    <row r="57" spans="1:11" s="59" customFormat="1" ht="15.75">
      <c r="A57" s="487"/>
      <c r="B57" s="492"/>
      <c r="C57" s="384" t="s">
        <v>287</v>
      </c>
      <c r="D57" s="422">
        <v>112.15707329561945</v>
      </c>
      <c r="E57" s="422">
        <v>105.8478668825708</v>
      </c>
      <c r="F57" s="422">
        <v>108.97553503144238</v>
      </c>
      <c r="G57" s="422">
        <v>99.102897763487206</v>
      </c>
      <c r="H57" s="422">
        <v>101.26169406175612</v>
      </c>
      <c r="I57" s="422">
        <v>99.655643623084629</v>
      </c>
      <c r="J57" s="422">
        <v>99.028719581558903</v>
      </c>
      <c r="K57" s="422">
        <v>98.135006026532238</v>
      </c>
    </row>
    <row r="58" spans="1:11" ht="18" customHeight="1">
      <c r="A58" s="487">
        <v>7</v>
      </c>
      <c r="B58" s="486" t="s">
        <v>165</v>
      </c>
      <c r="C58" s="364" t="s">
        <v>72</v>
      </c>
      <c r="D58" s="420">
        <v>-71.079256919467298</v>
      </c>
      <c r="E58" s="420">
        <v>-70.381229219472971</v>
      </c>
      <c r="F58" s="420">
        <v>-106.19190605929361</v>
      </c>
      <c r="G58" s="420">
        <v>-92.315841110543261</v>
      </c>
      <c r="H58" s="420">
        <v>-39.460105952410231</v>
      </c>
      <c r="I58" s="420">
        <v>-55.103591795300872</v>
      </c>
      <c r="J58" s="420">
        <v>-55.712603611629675</v>
      </c>
      <c r="K58" s="420">
        <v>-55.060490296522858</v>
      </c>
    </row>
    <row r="59" spans="1:11" s="59" customFormat="1" ht="15.75">
      <c r="A59" s="487"/>
      <c r="B59" s="486"/>
      <c r="C59" s="393" t="s">
        <v>84</v>
      </c>
      <c r="D59" s="422">
        <v>-0.17469698510933526</v>
      </c>
      <c r="E59" s="422">
        <v>-0.17721566614509857</v>
      </c>
      <c r="F59" s="422">
        <v>-0.26900584572279929</v>
      </c>
      <c r="G59" s="422">
        <v>-0.24009449936681954</v>
      </c>
      <c r="H59" s="422">
        <v>-0.1085911880091367</v>
      </c>
      <c r="I59" s="422">
        <v>-0.16392124607226663</v>
      </c>
      <c r="J59" s="422">
        <v>-0.16533879179394168</v>
      </c>
      <c r="K59" s="422">
        <v>-0.1640198517065139</v>
      </c>
    </row>
    <row r="60" spans="1:11" s="59" customFormat="1" ht="15.75">
      <c r="A60" s="487"/>
      <c r="B60" s="486"/>
      <c r="C60" s="393" t="s">
        <v>150</v>
      </c>
      <c r="D60" s="422">
        <v>-0.21341009107420433</v>
      </c>
      <c r="E60" s="422">
        <v>-0.20875614155112882</v>
      </c>
      <c r="F60" s="422">
        <v>-0.47124584141909986</v>
      </c>
      <c r="G60" s="422">
        <v>-0.29258416252711711</v>
      </c>
      <c r="H60" s="422">
        <v>-0.12245789264474334</v>
      </c>
      <c r="I60" s="422">
        <v>-0.17089758746586536</v>
      </c>
      <c r="J60" s="422">
        <v>-0.17235801820897351</v>
      </c>
      <c r="K60" s="422">
        <v>-0.17101046843303197</v>
      </c>
    </row>
    <row r="61" spans="1:11" s="59" customFormat="1" ht="15.75">
      <c r="A61" s="487"/>
      <c r="B61" s="486"/>
      <c r="C61" s="384" t="s">
        <v>159</v>
      </c>
      <c r="D61" s="422">
        <v>-2.7669770017373736</v>
      </c>
      <c r="E61" s="422">
        <v>-2.7632038937175736</v>
      </c>
      <c r="F61" s="422">
        <v>-4.2134644364388389</v>
      </c>
      <c r="G61" s="422">
        <v>-3.6401939884689467</v>
      </c>
      <c r="H61" s="422">
        <v>-1.5390491987234585</v>
      </c>
      <c r="I61" s="422">
        <v>-2.2306114244344619</v>
      </c>
      <c r="J61" s="422">
        <v>-2.2757971384264035</v>
      </c>
      <c r="K61" s="422">
        <v>-2.2697047859134778</v>
      </c>
    </row>
    <row r="62" spans="1:11" ht="15.75">
      <c r="A62" s="493" t="s">
        <v>166</v>
      </c>
      <c r="B62" s="491" t="s">
        <v>73</v>
      </c>
      <c r="C62" s="364" t="s">
        <v>72</v>
      </c>
      <c r="D62" s="421">
        <v>4.2531572171355947E-4</v>
      </c>
      <c r="E62" s="421">
        <v>18.109021915722451</v>
      </c>
      <c r="F62" s="421">
        <v>12.822298269001976</v>
      </c>
      <c r="G62" s="421">
        <v>-76.771849685620282</v>
      </c>
      <c r="H62" s="421">
        <v>-16.20321373462798</v>
      </c>
      <c r="I62" s="421">
        <v>-16.333673943084932</v>
      </c>
      <c r="J62" s="421">
        <v>-16.064169172020229</v>
      </c>
      <c r="K62" s="421">
        <v>-15.92946431569726</v>
      </c>
    </row>
    <row r="63" spans="1:11" s="59" customFormat="1" ht="15.75">
      <c r="A63" s="493"/>
      <c r="B63" s="491"/>
      <c r="C63" s="393" t="s">
        <v>151</v>
      </c>
      <c r="D63" s="423">
        <v>1.1840162698713032E-6</v>
      </c>
      <c r="E63" s="423">
        <v>5.1780161574399464E-2</v>
      </c>
      <c r="F63" s="423">
        <v>3.6733383593939281E-2</v>
      </c>
      <c r="G63" s="423">
        <v>-0.2254458834049847</v>
      </c>
      <c r="H63" s="423">
        <v>-5.1460533613510988E-2</v>
      </c>
      <c r="I63" s="423">
        <v>-5.6801542708828166E-2</v>
      </c>
      <c r="J63" s="423">
        <v>-5.5785632567364997E-2</v>
      </c>
      <c r="K63" s="423">
        <v>-5.5320267635392169E-2</v>
      </c>
    </row>
    <row r="64" spans="1:11" s="59" customFormat="1" ht="15.75">
      <c r="A64" s="493"/>
      <c r="B64" s="491"/>
      <c r="C64" s="393" t="s">
        <v>152</v>
      </c>
      <c r="D64" s="423">
        <v>1.1503078990702946E-6</v>
      </c>
      <c r="E64" s="423">
        <v>5.0091368990931431E-2</v>
      </c>
      <c r="F64" s="423">
        <v>3.5534831750367916E-2</v>
      </c>
      <c r="G64" s="423">
        <v>-0.21572448526631527</v>
      </c>
      <c r="H64" s="423">
        <v>-4.9711475287027802E-2</v>
      </c>
      <c r="I64" s="423">
        <v>-5.5513067503834078E-2</v>
      </c>
      <c r="J64" s="423">
        <v>-5.4497197386450216E-2</v>
      </c>
      <c r="K64" s="423">
        <v>-5.4347808838890968E-2</v>
      </c>
    </row>
    <row r="65" spans="1:11" s="59" customFormat="1" ht="15.75">
      <c r="A65" s="493"/>
      <c r="B65" s="491"/>
      <c r="C65" s="384" t="s">
        <v>162</v>
      </c>
      <c r="D65" s="423">
        <v>3.8007806290850211E-5</v>
      </c>
      <c r="E65" s="423">
        <v>1.6409011240578666</v>
      </c>
      <c r="F65" s="423">
        <v>1.1476601593498477</v>
      </c>
      <c r="G65" s="423">
        <v>-7.1326387298944844</v>
      </c>
      <c r="H65" s="423">
        <v>-1.4640288087460265</v>
      </c>
      <c r="I65" s="423">
        <v>-1.5395158117614161</v>
      </c>
      <c r="J65" s="423">
        <v>-1.5273827269341458</v>
      </c>
      <c r="K65" s="423">
        <v>-1.5372713705524808</v>
      </c>
    </row>
    <row r="66" spans="1:11" ht="15.75">
      <c r="A66" s="493" t="s">
        <v>167</v>
      </c>
      <c r="B66" s="492" t="s">
        <v>74</v>
      </c>
      <c r="C66" s="364" t="s">
        <v>72</v>
      </c>
      <c r="D66" s="421">
        <v>6.4219605917514855E-6</v>
      </c>
      <c r="E66" s="421">
        <v>-10.578984578039723</v>
      </c>
      <c r="F66" s="421">
        <v>-12.490757000000031</v>
      </c>
      <c r="G66" s="421">
        <v>-2.0776112535907885</v>
      </c>
      <c r="H66" s="421">
        <v>-0.82721018689602488</v>
      </c>
      <c r="I66" s="421">
        <v>-2.7054717844926017</v>
      </c>
      <c r="J66" s="421">
        <v>-4.2486441833078175</v>
      </c>
      <c r="K66" s="421">
        <v>-6.0505855812413074</v>
      </c>
    </row>
    <row r="67" spans="1:11" s="59" customFormat="1" ht="15.75">
      <c r="A67" s="493"/>
      <c r="B67" s="492"/>
      <c r="C67" s="393" t="s">
        <v>153</v>
      </c>
      <c r="D67" s="423">
        <v>9.6016465619416517E-8</v>
      </c>
      <c r="E67" s="423">
        <v>-0.15757369255168013</v>
      </c>
      <c r="F67" s="423">
        <v>-0.19053838754461294</v>
      </c>
      <c r="G67" s="423">
        <v>-3.1704965866767444E-2</v>
      </c>
      <c r="H67" s="423">
        <v>-1.2760960249512041E-2</v>
      </c>
      <c r="I67" s="423">
        <v>-4.3527169753223266E-2</v>
      </c>
      <c r="J67" s="423">
        <v>-6.8065086558109708E-2</v>
      </c>
      <c r="K67" s="423">
        <v>-9.6853006661217891E-2</v>
      </c>
    </row>
    <row r="68" spans="1:11" s="59" customFormat="1" ht="15.75">
      <c r="A68" s="493"/>
      <c r="B68" s="492"/>
      <c r="C68" s="393" t="s">
        <v>154</v>
      </c>
      <c r="D68" s="423">
        <v>1.1566691231293975E-7</v>
      </c>
      <c r="E68" s="423">
        <v>-0.18852465324456111</v>
      </c>
      <c r="F68" s="423">
        <v>-0.22466380258549917</v>
      </c>
      <c r="G68" s="423">
        <v>-3.6503853312144799E-2</v>
      </c>
      <c r="H68" s="423">
        <v>-1.5048417405784709E-2</v>
      </c>
      <c r="I68" s="423">
        <v>-5.2040323458304519E-2</v>
      </c>
      <c r="J68" s="423">
        <v>-8.1313167719389942E-2</v>
      </c>
      <c r="K68" s="423">
        <v>-0.11568403213980119</v>
      </c>
    </row>
    <row r="69" spans="1:11" s="59" customFormat="1" ht="15.75">
      <c r="A69" s="493"/>
      <c r="B69" s="492"/>
      <c r="C69" s="384" t="s">
        <v>163</v>
      </c>
      <c r="D69" s="423">
        <v>3.0267202842873607E-6</v>
      </c>
      <c r="E69" s="423">
        <v>-5.2877109358773806</v>
      </c>
      <c r="F69" s="423">
        <v>-6.2197380032658307</v>
      </c>
      <c r="G69" s="423">
        <v>-0.99893508707222267</v>
      </c>
      <c r="H69" s="423">
        <v>-0.39313491692414976</v>
      </c>
      <c r="I69" s="423">
        <v>-1.3879906437859493</v>
      </c>
      <c r="J69" s="423">
        <v>-2.2012322064400536</v>
      </c>
      <c r="K69" s="423">
        <v>-3.1760844199174958</v>
      </c>
    </row>
    <row r="70" spans="1:11" ht="15.75">
      <c r="A70" s="493" t="s">
        <v>168</v>
      </c>
      <c r="B70" s="492" t="s">
        <v>75</v>
      </c>
      <c r="C70" s="364" t="s">
        <v>72</v>
      </c>
      <c r="D70" s="421">
        <v>5.3220003337628441E-6</v>
      </c>
      <c r="E70" s="421">
        <v>-4.4249379779986384</v>
      </c>
      <c r="F70" s="421">
        <v>-31.84807790829484</v>
      </c>
      <c r="G70" s="421">
        <v>7.1572062934347969</v>
      </c>
      <c r="H70" s="421">
        <v>10.887278522231099</v>
      </c>
      <c r="I70" s="421">
        <v>-5.7598053874044126</v>
      </c>
      <c r="J70" s="421">
        <v>-7.101382168555574</v>
      </c>
      <c r="K70" s="421">
        <v>-9.5912113363801836</v>
      </c>
    </row>
    <row r="71" spans="1:11" s="59" customFormat="1" ht="15.75">
      <c r="A71" s="493"/>
      <c r="B71" s="492"/>
      <c r="C71" s="393" t="s">
        <v>155</v>
      </c>
      <c r="D71" s="423">
        <v>2.2645304738935816E-8</v>
      </c>
      <c r="E71" s="423">
        <v>-1.8941758606611996E-2</v>
      </c>
      <c r="F71" s="423">
        <v>-0.13767058060911189</v>
      </c>
      <c r="G71" s="423">
        <v>3.13954747160924E-2</v>
      </c>
      <c r="H71" s="423">
        <v>4.7649359462570283E-2</v>
      </c>
      <c r="I71" s="423">
        <v>-2.6120762215588025E-2</v>
      </c>
      <c r="J71" s="423">
        <v>-3.2141960110453907E-2</v>
      </c>
      <c r="K71" s="423">
        <v>-4.359518421166262E-2</v>
      </c>
    </row>
    <row r="72" spans="1:11" s="59" customFormat="1" ht="15.75">
      <c r="A72" s="493"/>
      <c r="B72" s="492"/>
      <c r="C72" s="393" t="s">
        <v>156</v>
      </c>
      <c r="D72" s="423">
        <v>5.7844641676549601E-8</v>
      </c>
      <c r="E72" s="423">
        <v>-4.7704176725391401E-2</v>
      </c>
      <c r="F72" s="423">
        <v>-0.35011341369380011</v>
      </c>
      <c r="G72" s="423">
        <v>7.7967218518324069E-2</v>
      </c>
      <c r="H72" s="423">
        <v>0.12233248040848831</v>
      </c>
      <c r="I72" s="423">
        <v>-6.7033937118155515E-2</v>
      </c>
      <c r="J72" s="423">
        <v>-8.2355268510028404E-2</v>
      </c>
      <c r="K72" s="423">
        <v>-0.11098235446004817</v>
      </c>
    </row>
    <row r="73" spans="1:11" s="59" customFormat="1" ht="15.75">
      <c r="A73" s="493"/>
      <c r="B73" s="492"/>
      <c r="C73" s="384" t="s">
        <v>164</v>
      </c>
      <c r="D73" s="423">
        <v>8.1504966129479475E-7</v>
      </c>
      <c r="E73" s="423">
        <v>-0.69978820966414168</v>
      </c>
      <c r="F73" s="423">
        <v>-5.1300916836046602</v>
      </c>
      <c r="G73" s="423">
        <v>1.1238474056359771</v>
      </c>
      <c r="H73" s="423">
        <v>1.7066879278478071</v>
      </c>
      <c r="I73" s="423">
        <v>-0.9305041888293305</v>
      </c>
      <c r="J73" s="423">
        <v>-1.1517193803854231</v>
      </c>
      <c r="K73" s="423">
        <v>-1.5657192116351346</v>
      </c>
    </row>
    <row r="74" spans="1:11" ht="15.75">
      <c r="A74" s="493" t="s">
        <v>169</v>
      </c>
      <c r="B74" s="492" t="s">
        <v>76</v>
      </c>
      <c r="C74" s="364" t="s">
        <v>72</v>
      </c>
      <c r="D74" s="421">
        <v>-71.079693979156673</v>
      </c>
      <c r="E74" s="421">
        <v>-35.735894579157048</v>
      </c>
      <c r="F74" s="421">
        <v>-52.162622409999585</v>
      </c>
      <c r="G74" s="421">
        <v>5.5157202085164272</v>
      </c>
      <c r="H74" s="421">
        <v>-7.6816985215635896</v>
      </c>
      <c r="I74" s="421">
        <v>2.0972952212794098</v>
      </c>
      <c r="J74" s="421">
        <v>5.8400506483307026</v>
      </c>
      <c r="K74" s="421">
        <v>11.219695530483705</v>
      </c>
    </row>
    <row r="75" spans="1:11" s="59" customFormat="1" ht="15.75">
      <c r="A75" s="493"/>
      <c r="B75" s="492"/>
      <c r="C75" s="393" t="s">
        <v>157</v>
      </c>
      <c r="D75" s="423">
        <v>-1.1893303245312301</v>
      </c>
      <c r="E75" s="423">
        <v>-0.58540777927469501</v>
      </c>
      <c r="F75" s="423">
        <v>-0.87792939537084913</v>
      </c>
      <c r="G75" s="423">
        <v>9.441844539166383E-2</v>
      </c>
      <c r="H75" s="423">
        <v>-0.13235310799891425</v>
      </c>
      <c r="I75" s="423">
        <v>3.7236811175942928E-2</v>
      </c>
      <c r="J75" s="423">
        <v>0.10355355749571381</v>
      </c>
      <c r="K75" s="423">
        <v>0.19825450988577681</v>
      </c>
    </row>
    <row r="76" spans="1:11" s="59" customFormat="1" ht="15.75">
      <c r="A76" s="493"/>
      <c r="B76" s="492"/>
      <c r="C76" s="393" t="s">
        <v>158</v>
      </c>
      <c r="D76" s="423">
        <v>-1.5331722690210705</v>
      </c>
      <c r="E76" s="423">
        <v>-0.74196657080244244</v>
      </c>
      <c r="F76" s="423">
        <v>-1.1031061751724942</v>
      </c>
      <c r="G76" s="423">
        <v>0.11499801585936394</v>
      </c>
      <c r="H76" s="423">
        <v>-0.16396177351576605</v>
      </c>
      <c r="I76" s="423">
        <v>4.6740650744222879E-2</v>
      </c>
      <c r="J76" s="423">
        <v>0.12997049787818007</v>
      </c>
      <c r="K76" s="423">
        <v>0.24877340548489218</v>
      </c>
    </row>
    <row r="77" spans="1:11" s="59" customFormat="1" ht="15.75">
      <c r="A77" s="493"/>
      <c r="B77" s="492"/>
      <c r="C77" s="384" t="s">
        <v>287</v>
      </c>
      <c r="D77" s="423">
        <v>-12.157073295619455</v>
      </c>
      <c r="E77" s="423">
        <v>-5.847866882570794</v>
      </c>
      <c r="F77" s="423">
        <v>-8.975535031442373</v>
      </c>
      <c r="G77" s="423">
        <v>0.89710223651279197</v>
      </c>
      <c r="H77" s="423">
        <v>-1.261694061756105</v>
      </c>
      <c r="I77" s="423">
        <v>0.34435637691536619</v>
      </c>
      <c r="J77" s="423">
        <v>0.97128041844110369</v>
      </c>
      <c r="K77" s="423">
        <v>1.8649939734677643</v>
      </c>
    </row>
  </sheetData>
  <mergeCells count="36">
    <mergeCell ref="B74:B77"/>
    <mergeCell ref="A62:A65"/>
    <mergeCell ref="A66:A69"/>
    <mergeCell ref="A70:A73"/>
    <mergeCell ref="A74:A77"/>
    <mergeCell ref="B62:B65"/>
    <mergeCell ref="B66:B69"/>
    <mergeCell ref="B70:B73"/>
    <mergeCell ref="A58:A61"/>
    <mergeCell ref="B58:B61"/>
    <mergeCell ref="A38:A41"/>
    <mergeCell ref="B38:B41"/>
    <mergeCell ref="A35:A37"/>
    <mergeCell ref="A46:A49"/>
    <mergeCell ref="A50:A53"/>
    <mergeCell ref="B42:B45"/>
    <mergeCell ref="A42:A45"/>
    <mergeCell ref="B54:B57"/>
    <mergeCell ref="A54:A57"/>
    <mergeCell ref="B46:B49"/>
    <mergeCell ref="B50:B53"/>
    <mergeCell ref="B35:B37"/>
    <mergeCell ref="B23:B25"/>
    <mergeCell ref="A23:A25"/>
    <mergeCell ref="A26:A28"/>
    <mergeCell ref="A29:A31"/>
    <mergeCell ref="A32:A34"/>
    <mergeCell ref="B26:B28"/>
    <mergeCell ref="B29:B31"/>
    <mergeCell ref="B32:B34"/>
    <mergeCell ref="F4:F5"/>
    <mergeCell ref="E4:E5"/>
    <mergeCell ref="A4:A5"/>
    <mergeCell ref="B4:B5"/>
    <mergeCell ref="C4:C5"/>
    <mergeCell ref="D4:D5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4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2:H676"/>
  <sheetViews>
    <sheetView view="pageBreakPreview" zoomScale="90" zoomScaleNormal="80" zoomScaleSheetLayoutView="90" workbookViewId="0">
      <pane xSplit="3" ySplit="6" topLeftCell="D87" activePane="bottomRight" state="frozen"/>
      <selection pane="topRight" activeCell="D1" sqref="D1"/>
      <selection pane="bottomLeft" activeCell="A7" sqref="A7"/>
      <selection pane="bottomRight" activeCell="J94" sqref="J94"/>
    </sheetView>
  </sheetViews>
  <sheetFormatPr defaultRowHeight="15"/>
  <cols>
    <col min="1" max="1" width="13.140625" customWidth="1"/>
    <col min="2" max="2" width="49.85546875" style="4" customWidth="1"/>
    <col min="3" max="3" width="26.85546875" style="4" customWidth="1"/>
    <col min="4" max="4" width="16.140625" style="288" customWidth="1"/>
    <col min="5" max="5" width="22.85546875" hidden="1" customWidth="1"/>
    <col min="6" max="6" width="13.28515625" hidden="1" customWidth="1"/>
    <col min="7" max="7" width="18.42578125" hidden="1" customWidth="1"/>
    <col min="8" max="8" width="0" hidden="1" customWidth="1"/>
  </cols>
  <sheetData>
    <row r="2" spans="1:4" ht="15.75">
      <c r="A2" s="5" t="s">
        <v>281</v>
      </c>
      <c r="B2" s="5"/>
      <c r="C2" s="5"/>
    </row>
    <row r="3" spans="1:4" s="4" customFormat="1" ht="16.5" thickBot="1">
      <c r="A3" s="5"/>
      <c r="B3" s="5"/>
      <c r="C3" s="5"/>
      <c r="D3" s="288"/>
    </row>
    <row r="4" spans="1:4" s="4" customFormat="1" ht="15" customHeight="1">
      <c r="A4" s="497" t="s">
        <v>27</v>
      </c>
      <c r="B4" s="499" t="s">
        <v>29</v>
      </c>
      <c r="C4" s="499" t="s">
        <v>28</v>
      </c>
      <c r="D4" s="501" t="s">
        <v>422</v>
      </c>
    </row>
    <row r="5" spans="1:4" s="4" customFormat="1" ht="36" customHeight="1" thickBot="1">
      <c r="A5" s="498"/>
      <c r="B5" s="500"/>
      <c r="C5" s="500"/>
      <c r="D5" s="502"/>
    </row>
    <row r="6" spans="1:4" s="4" customFormat="1" ht="14.25" customHeight="1" thickBot="1">
      <c r="A6" s="41">
        <v>1</v>
      </c>
      <c r="B6" s="42">
        <v>2</v>
      </c>
      <c r="C6" s="42">
        <v>3</v>
      </c>
      <c r="D6" s="354">
        <v>4</v>
      </c>
    </row>
    <row r="7" spans="1:4" s="4" customFormat="1" ht="20.25" customHeight="1">
      <c r="A7" s="45" t="s">
        <v>45</v>
      </c>
      <c r="B7" s="46" t="s">
        <v>30</v>
      </c>
      <c r="C7" s="47"/>
      <c r="D7" s="352"/>
    </row>
    <row r="8" spans="1:4" s="4" customFormat="1" ht="28.5" customHeight="1">
      <c r="A8" s="13" t="s">
        <v>191</v>
      </c>
      <c r="B8" s="10" t="s">
        <v>258</v>
      </c>
      <c r="C8" s="38" t="s">
        <v>12</v>
      </c>
      <c r="D8" s="355">
        <v>167327.11300000001</v>
      </c>
    </row>
    <row r="9" spans="1:4" s="4" customFormat="1" ht="15.75">
      <c r="A9" s="12"/>
      <c r="B9" s="11" t="s">
        <v>31</v>
      </c>
      <c r="C9" s="27" t="s">
        <v>192</v>
      </c>
      <c r="D9" s="356">
        <v>14.3</v>
      </c>
    </row>
    <row r="10" spans="1:4" s="4" customFormat="1" ht="15.75">
      <c r="A10" s="12"/>
      <c r="B10" s="28" t="s">
        <v>185</v>
      </c>
      <c r="C10" s="27" t="s">
        <v>192</v>
      </c>
      <c r="D10" s="356">
        <v>8.75</v>
      </c>
    </row>
    <row r="11" spans="1:4" s="4" customFormat="1" ht="15.75">
      <c r="A11" s="12"/>
      <c r="B11" s="11" t="s">
        <v>32</v>
      </c>
      <c r="C11" s="27" t="s">
        <v>192</v>
      </c>
      <c r="D11" s="356">
        <v>44.3</v>
      </c>
    </row>
    <row r="12" spans="1:4" s="4" customFormat="1" ht="15.75">
      <c r="A12" s="12"/>
      <c r="B12" s="11" t="s">
        <v>174</v>
      </c>
      <c r="C12" s="27" t="s">
        <v>192</v>
      </c>
      <c r="D12" s="356">
        <v>32.6</v>
      </c>
    </row>
    <row r="13" spans="1:4" s="4" customFormat="1" ht="22.5" customHeight="1">
      <c r="A13" s="12"/>
      <c r="B13" s="25" t="s">
        <v>175</v>
      </c>
      <c r="C13" s="27" t="s">
        <v>189</v>
      </c>
      <c r="D13" s="357">
        <v>23</v>
      </c>
    </row>
    <row r="14" spans="1:4" s="4" customFormat="1" ht="30.75" customHeight="1">
      <c r="A14" s="13" t="s">
        <v>193</v>
      </c>
      <c r="B14" s="10" t="s">
        <v>259</v>
      </c>
      <c r="C14" s="38" t="s">
        <v>12</v>
      </c>
      <c r="D14" s="355">
        <v>8115.3130000000001</v>
      </c>
    </row>
    <row r="15" spans="1:4" s="4" customFormat="1" ht="15.75">
      <c r="A15" s="12"/>
      <c r="B15" s="11" t="s">
        <v>31</v>
      </c>
      <c r="C15" s="27" t="s">
        <v>194</v>
      </c>
      <c r="D15" s="356">
        <v>1</v>
      </c>
    </row>
    <row r="16" spans="1:4" s="4" customFormat="1" ht="15.75">
      <c r="A16" s="12"/>
      <c r="B16" s="11" t="s">
        <v>185</v>
      </c>
      <c r="C16" s="27" t="s">
        <v>194</v>
      </c>
      <c r="D16" s="356">
        <v>1.5</v>
      </c>
    </row>
    <row r="17" spans="1:8" s="4" customFormat="1" ht="15.75">
      <c r="A17" s="12"/>
      <c r="B17" s="11" t="s">
        <v>32</v>
      </c>
      <c r="C17" s="27" t="s">
        <v>194</v>
      </c>
      <c r="D17" s="356">
        <v>50.6</v>
      </c>
    </row>
    <row r="18" spans="1:8" s="4" customFormat="1" ht="15.75">
      <c r="A18" s="12"/>
      <c r="B18" s="11" t="s">
        <v>186</v>
      </c>
      <c r="C18" s="27" t="s">
        <v>194</v>
      </c>
      <c r="D18" s="356">
        <v>46.9</v>
      </c>
    </row>
    <row r="19" spans="1:8" s="4" customFormat="1" ht="32.25" customHeight="1">
      <c r="A19" s="13" t="s">
        <v>195</v>
      </c>
      <c r="B19" s="10" t="s">
        <v>33</v>
      </c>
      <c r="C19" s="38" t="s">
        <v>14</v>
      </c>
      <c r="D19" s="355">
        <v>43544</v>
      </c>
    </row>
    <row r="20" spans="1:8" s="4" customFormat="1" ht="29.25" customHeight="1">
      <c r="A20" s="12"/>
      <c r="B20" s="11" t="s">
        <v>31</v>
      </c>
      <c r="C20" s="27" t="s">
        <v>196</v>
      </c>
      <c r="D20" s="356">
        <v>4.7</v>
      </c>
    </row>
    <row r="21" spans="1:8" s="4" customFormat="1" ht="29.25" customHeight="1">
      <c r="A21" s="12"/>
      <c r="B21" s="11" t="s">
        <v>185</v>
      </c>
      <c r="C21" s="27" t="s">
        <v>196</v>
      </c>
      <c r="D21" s="356">
        <v>4.0999999999999996</v>
      </c>
    </row>
    <row r="22" spans="1:8" s="4" customFormat="1" ht="29.25" customHeight="1">
      <c r="A22" s="12"/>
      <c r="B22" s="11" t="s">
        <v>32</v>
      </c>
      <c r="C22" s="27" t="s">
        <v>196</v>
      </c>
      <c r="D22" s="356">
        <v>91.2</v>
      </c>
    </row>
    <row r="23" spans="1:8" s="4" customFormat="1" ht="28.5" customHeight="1">
      <c r="A23" s="13" t="s">
        <v>197</v>
      </c>
      <c r="B23" s="10" t="s">
        <v>34</v>
      </c>
      <c r="C23" s="38" t="s">
        <v>15</v>
      </c>
      <c r="D23" s="355">
        <v>25226</v>
      </c>
    </row>
    <row r="24" spans="1:8" s="4" customFormat="1" ht="15.75">
      <c r="A24" s="12"/>
      <c r="B24" s="11" t="s">
        <v>31</v>
      </c>
      <c r="C24" s="38" t="s">
        <v>198</v>
      </c>
      <c r="D24" s="356">
        <v>56.3</v>
      </c>
    </row>
    <row r="25" spans="1:8" s="4" customFormat="1" ht="15.75">
      <c r="A25" s="12"/>
      <c r="B25" s="11" t="s">
        <v>185</v>
      </c>
      <c r="C25" s="38" t="s">
        <v>198</v>
      </c>
      <c r="D25" s="356">
        <v>16.3</v>
      </c>
    </row>
    <row r="26" spans="1:8" s="4" customFormat="1" ht="15.75">
      <c r="A26" s="12"/>
      <c r="B26" s="11" t="s">
        <v>32</v>
      </c>
      <c r="C26" s="38" t="s">
        <v>198</v>
      </c>
      <c r="D26" s="356">
        <v>27.4</v>
      </c>
      <c r="E26" s="353" t="s">
        <v>399</v>
      </c>
      <c r="F26" s="92">
        <v>38118.325732486905</v>
      </c>
      <c r="G26" s="57" t="s">
        <v>400</v>
      </c>
      <c r="H26" s="57"/>
    </row>
    <row r="27" spans="1:8" s="4" customFormat="1" ht="14.25" customHeight="1">
      <c r="A27" s="13" t="s">
        <v>46</v>
      </c>
      <c r="B27" s="14" t="s">
        <v>35</v>
      </c>
      <c r="C27" s="3"/>
      <c r="D27" s="352"/>
      <c r="E27" s="353"/>
      <c r="F27" s="57"/>
      <c r="G27" s="57"/>
      <c r="H27" s="57"/>
    </row>
    <row r="28" spans="1:8" s="4" customFormat="1" ht="24.95" customHeight="1">
      <c r="A28" s="504"/>
      <c r="B28" s="503" t="s">
        <v>36</v>
      </c>
      <c r="C28" s="39" t="s">
        <v>41</v>
      </c>
      <c r="D28" s="310">
        <f>D114+D198+D282+D366+D450+D534+D618</f>
        <v>509</v>
      </c>
      <c r="E28" s="353"/>
      <c r="F28" s="57"/>
      <c r="G28" s="57"/>
      <c r="H28" s="57"/>
    </row>
    <row r="29" spans="1:8" s="4" customFormat="1" ht="27" customHeight="1">
      <c r="A29" s="504"/>
      <c r="B29" s="503"/>
      <c r="C29" s="39" t="s">
        <v>16</v>
      </c>
      <c r="D29" s="346">
        <f>G29/$F$26*100</f>
        <v>44.43947728469719</v>
      </c>
      <c r="E29" s="57"/>
      <c r="F29" s="57"/>
      <c r="G29" s="92">
        <v>16939.584705195401</v>
      </c>
      <c r="H29" s="57"/>
    </row>
    <row r="30" spans="1:8" s="4" customFormat="1" ht="22.5" customHeight="1">
      <c r="A30" s="504"/>
      <c r="B30" s="503" t="s">
        <v>401</v>
      </c>
      <c r="C30" s="39" t="s">
        <v>41</v>
      </c>
      <c r="D30" s="310">
        <f>D116+D200+D284+D368+D452+D536+D620</f>
        <v>5984</v>
      </c>
      <c r="E30" s="57"/>
      <c r="F30" s="57"/>
      <c r="G30" s="57"/>
      <c r="H30" s="57"/>
    </row>
    <row r="31" spans="1:8" s="4" customFormat="1" ht="25.5">
      <c r="A31" s="504"/>
      <c r="B31" s="503"/>
      <c r="C31" s="39" t="s">
        <v>16</v>
      </c>
      <c r="D31" s="346">
        <f>G31/$F$26*100</f>
        <v>4.0879626696813895</v>
      </c>
      <c r="E31" s="57"/>
      <c r="F31" s="57"/>
      <c r="G31" s="92">
        <v>1558.2629262516198</v>
      </c>
      <c r="H31" s="57"/>
    </row>
    <row r="32" spans="1:8" s="4" customFormat="1">
      <c r="A32" s="504"/>
      <c r="B32" s="503" t="s">
        <v>17</v>
      </c>
      <c r="C32" s="39" t="s">
        <v>41</v>
      </c>
      <c r="D32" s="310">
        <f>D118+D202+D286+D370+D454+D538+D622</f>
        <v>14</v>
      </c>
      <c r="E32" s="57"/>
      <c r="F32" s="57"/>
      <c r="G32" s="57"/>
      <c r="H32" s="57"/>
    </row>
    <row r="33" spans="1:8" s="4" customFormat="1" ht="25.5">
      <c r="A33" s="504"/>
      <c r="B33" s="503"/>
      <c r="C33" s="39" t="s">
        <v>16</v>
      </c>
      <c r="D33" s="346">
        <f>G33/$F$26*100</f>
        <v>4.3680776739387239</v>
      </c>
      <c r="E33" s="57"/>
      <c r="F33" s="57"/>
      <c r="G33" s="92">
        <v>1665.0380759999998</v>
      </c>
      <c r="H33" s="57"/>
    </row>
    <row r="34" spans="1:8" s="4" customFormat="1">
      <c r="A34" s="504"/>
      <c r="B34" s="503" t="s">
        <v>18</v>
      </c>
      <c r="C34" s="39" t="s">
        <v>41</v>
      </c>
      <c r="D34" s="310">
        <f>D120+D204+D288+D372+D456+D540+D624</f>
        <v>3</v>
      </c>
      <c r="E34" s="57"/>
      <c r="F34" s="57"/>
      <c r="G34" s="57"/>
      <c r="H34" s="57"/>
    </row>
    <row r="35" spans="1:8" s="4" customFormat="1" ht="25.5">
      <c r="A35" s="504"/>
      <c r="B35" s="503"/>
      <c r="C35" s="39" t="s">
        <v>16</v>
      </c>
      <c r="D35" s="346">
        <f>G35/$F$26*100</f>
        <v>6.7297515058845139E-2</v>
      </c>
      <c r="E35" s="57"/>
      <c r="F35" s="57"/>
      <c r="G35" s="92">
        <v>25.652686000000017</v>
      </c>
      <c r="H35" s="57"/>
    </row>
    <row r="36" spans="1:8" s="4" customFormat="1">
      <c r="A36" s="504"/>
      <c r="B36" s="503" t="s">
        <v>19</v>
      </c>
      <c r="C36" s="39" t="s">
        <v>41</v>
      </c>
      <c r="D36" s="310">
        <f>D122+D206+D290+D374+D458+D542+D626</f>
        <v>23526</v>
      </c>
      <c r="E36" s="57"/>
      <c r="F36" s="57"/>
      <c r="G36" s="57"/>
      <c r="H36" s="57"/>
    </row>
    <row r="37" spans="1:8" s="4" customFormat="1" ht="25.5">
      <c r="A37" s="504"/>
      <c r="B37" s="503"/>
      <c r="C37" s="39" t="s">
        <v>16</v>
      </c>
      <c r="D37" s="346">
        <f>G37/$F$26*100</f>
        <v>8.0944923193290634</v>
      </c>
      <c r="E37" s="57"/>
      <c r="F37" s="57"/>
      <c r="G37" s="92">
        <v>3085.4849486729863</v>
      </c>
      <c r="H37" s="57"/>
    </row>
    <row r="38" spans="1:8" s="4" customFormat="1">
      <c r="A38" s="504"/>
      <c r="B38" s="503" t="s">
        <v>176</v>
      </c>
      <c r="C38" s="39" t="s">
        <v>41</v>
      </c>
      <c r="D38" s="310">
        <f>D124+D208+D292+D376+D460+D544+D628</f>
        <v>1990</v>
      </c>
      <c r="E38" s="57"/>
      <c r="F38" s="57"/>
      <c r="G38" s="57"/>
      <c r="H38" s="57"/>
    </row>
    <row r="39" spans="1:8" s="4" customFormat="1" ht="25.5">
      <c r="A39" s="504"/>
      <c r="B39" s="503"/>
      <c r="C39" s="39" t="s">
        <v>16</v>
      </c>
      <c r="D39" s="346">
        <f>G39/$F$26*100</f>
        <v>1.3278640398642116</v>
      </c>
      <c r="E39" s="57"/>
      <c r="F39" s="57"/>
      <c r="G39" s="92">
        <v>506.15953999999999</v>
      </c>
      <c r="H39" s="57"/>
    </row>
    <row r="40" spans="1:8" s="4" customFormat="1">
      <c r="A40" s="504"/>
      <c r="B40" s="503" t="s">
        <v>38</v>
      </c>
      <c r="C40" s="39" t="s">
        <v>41</v>
      </c>
      <c r="D40" s="310">
        <f>D126+D210+D294+D378+D462+D546+D630</f>
        <v>1157727</v>
      </c>
      <c r="E40" s="57"/>
      <c r="F40" s="57"/>
      <c r="G40" s="57"/>
      <c r="H40" s="57"/>
    </row>
    <row r="41" spans="1:8" s="4" customFormat="1" ht="25.5">
      <c r="A41" s="504"/>
      <c r="B41" s="503"/>
      <c r="C41" s="39" t="s">
        <v>16</v>
      </c>
      <c r="D41" s="346">
        <f>G41/$F$26*100</f>
        <v>7.4146914369620287</v>
      </c>
      <c r="E41" s="57"/>
      <c r="F41" s="57"/>
      <c r="G41" s="92">
        <v>2826.3562339999999</v>
      </c>
      <c r="H41" s="57"/>
    </row>
    <row r="42" spans="1:8" s="4" customFormat="1">
      <c r="A42" s="504"/>
      <c r="B42" s="506" t="s">
        <v>39</v>
      </c>
      <c r="C42" s="39" t="s">
        <v>41</v>
      </c>
      <c r="D42" s="310">
        <f>D128+D212+D296+D380+D464+D548+D632</f>
        <v>449481</v>
      </c>
      <c r="E42" s="57"/>
      <c r="F42" s="57"/>
      <c r="G42" s="57"/>
      <c r="H42" s="57"/>
    </row>
    <row r="43" spans="1:8" s="4" customFormat="1" ht="25.5">
      <c r="A43" s="504"/>
      <c r="B43" s="506"/>
      <c r="C43" s="39" t="s">
        <v>16</v>
      </c>
      <c r="D43" s="346">
        <f>G43/$F$26*100</f>
        <v>4.2543896162264847</v>
      </c>
      <c r="E43" s="57"/>
      <c r="F43" s="57"/>
      <c r="G43" s="92">
        <v>1621.7020918423109</v>
      </c>
      <c r="H43" s="57"/>
    </row>
    <row r="44" spans="1:8" s="4" customFormat="1">
      <c r="A44" s="504"/>
      <c r="B44" s="506" t="s">
        <v>40</v>
      </c>
      <c r="C44" s="39" t="s">
        <v>41</v>
      </c>
      <c r="D44" s="310">
        <f>D130+D214+D298+D382+D466+D550+D634</f>
        <v>708246</v>
      </c>
      <c r="E44" s="57"/>
      <c r="F44" s="57"/>
      <c r="G44" s="57"/>
      <c r="H44" s="57"/>
    </row>
    <row r="45" spans="1:8" s="4" customFormat="1" ht="25.5">
      <c r="A45" s="504"/>
      <c r="B45" s="506"/>
      <c r="C45" s="39" t="s">
        <v>16</v>
      </c>
      <c r="D45" s="346">
        <f>G45/$F$26*100</f>
        <v>3.160301820735544</v>
      </c>
      <c r="E45" s="57"/>
      <c r="F45" s="57"/>
      <c r="G45" s="92">
        <v>1204.6541421576892</v>
      </c>
      <c r="H45" s="57"/>
    </row>
    <row r="46" spans="1:8" s="4" customFormat="1" ht="15.75" customHeight="1">
      <c r="A46" s="508"/>
      <c r="B46" s="505" t="s">
        <v>13</v>
      </c>
      <c r="C46" s="39" t="s">
        <v>41</v>
      </c>
      <c r="D46" s="310">
        <f>D28+D30+D32+D34+D36+D38+D40+D42+D44</f>
        <v>2347480</v>
      </c>
      <c r="E46" s="57"/>
      <c r="F46" s="57"/>
      <c r="G46" s="57"/>
      <c r="H46" s="57"/>
    </row>
    <row r="47" spans="1:8" s="4" customFormat="1" ht="25.5">
      <c r="A47" s="508"/>
      <c r="B47" s="505"/>
      <c r="C47" s="39" t="s">
        <v>16</v>
      </c>
      <c r="D47" s="346">
        <f>(G29+G31+G33+G35+G37+G39+G41+G43+G45)/F26*100</f>
        <v>77.214554376493481</v>
      </c>
      <c r="E47" s="57"/>
      <c r="F47" s="57"/>
      <c r="G47" s="57"/>
      <c r="H47" s="57"/>
    </row>
    <row r="48" spans="1:8" s="4" customFormat="1" ht="28.5" customHeight="1">
      <c r="A48" s="13" t="s">
        <v>47</v>
      </c>
      <c r="B48" s="14" t="s">
        <v>190</v>
      </c>
      <c r="C48" s="3"/>
      <c r="D48" s="289"/>
    </row>
    <row r="49" spans="1:6" s="4" customFormat="1" ht="15.75">
      <c r="A49" s="12"/>
      <c r="B49" s="37" t="s">
        <v>187</v>
      </c>
      <c r="C49" s="8" t="s">
        <v>14</v>
      </c>
      <c r="D49" s="310">
        <f>D135+D219+D303+D387+D471+D555+D639</f>
        <v>1436</v>
      </c>
      <c r="F49" s="4" t="s">
        <v>177</v>
      </c>
    </row>
    <row r="50" spans="1:6" s="4" customFormat="1" ht="21.75" customHeight="1">
      <c r="A50" s="12"/>
      <c r="B50" s="40" t="s">
        <v>246</v>
      </c>
      <c r="C50" s="9" t="s">
        <v>43</v>
      </c>
      <c r="D50" s="345">
        <f>D136+D220+D304+D388+D472+D556+D640</f>
        <v>67888.034679999997</v>
      </c>
    </row>
    <row r="51" spans="1:6" ht="22.5" customHeight="1">
      <c r="A51" s="38"/>
      <c r="B51" s="40" t="s">
        <v>178</v>
      </c>
      <c r="C51" s="9" t="s">
        <v>44</v>
      </c>
      <c r="D51" s="345">
        <f>D137+D221+D305+D389+D473+D557+D641</f>
        <v>183786.31089000002</v>
      </c>
    </row>
    <row r="52" spans="1:6" s="4" customFormat="1" ht="17.25">
      <c r="A52" s="38"/>
      <c r="B52" s="26" t="s">
        <v>188</v>
      </c>
      <c r="C52" s="9" t="s">
        <v>44</v>
      </c>
      <c r="D52" s="345">
        <f>D138+D222+D306+D390+D474+D558+D642</f>
        <v>65357.239587500007</v>
      </c>
    </row>
    <row r="53" spans="1:6" s="4" customFormat="1" ht="21" customHeight="1">
      <c r="A53" s="13" t="s">
        <v>48</v>
      </c>
      <c r="B53" s="7" t="s">
        <v>42</v>
      </c>
      <c r="C53" s="9"/>
      <c r="D53" s="346"/>
    </row>
    <row r="54" spans="1:6" s="4" customFormat="1" ht="20.25" customHeight="1">
      <c r="A54" s="38"/>
      <c r="B54" s="10" t="s">
        <v>25</v>
      </c>
      <c r="C54" s="9" t="s">
        <v>14</v>
      </c>
      <c r="D54" s="347">
        <f>SUM(D140,D224,D308,D392,D476,D560,D644)</f>
        <v>2691</v>
      </c>
    </row>
    <row r="55" spans="1:6" s="4" customFormat="1" ht="26.25" customHeight="1">
      <c r="A55" s="38"/>
      <c r="B55" s="26" t="s">
        <v>202</v>
      </c>
      <c r="C55" s="9" t="s">
        <v>203</v>
      </c>
      <c r="D55" s="346">
        <f>SUM(D141,D225,D309,D393,D477,D561,D645)/7</f>
        <v>30.104285714285712</v>
      </c>
    </row>
    <row r="56" spans="1:6" s="4" customFormat="1" ht="19.5" customHeight="1">
      <c r="A56" s="38"/>
      <c r="B56" s="10" t="s">
        <v>26</v>
      </c>
      <c r="C56" s="9" t="s">
        <v>14</v>
      </c>
      <c r="D56" s="347">
        <f>SUM(D142,D226,D310,D394,D478,D562,D646)</f>
        <v>1637</v>
      </c>
    </row>
    <row r="57" spans="1:6" s="4" customFormat="1" ht="25.5" customHeight="1">
      <c r="A57" s="38"/>
      <c r="B57" s="26" t="s">
        <v>204</v>
      </c>
      <c r="C57" s="9" t="s">
        <v>203</v>
      </c>
      <c r="D57" s="346">
        <f>SUM(D143,D227,D311,D395,D479,D563,D647)/7</f>
        <v>45.758571428571429</v>
      </c>
    </row>
    <row r="58" spans="1:6" ht="27.75" customHeight="1">
      <c r="A58" s="13" t="s">
        <v>49</v>
      </c>
      <c r="B58" s="14" t="s">
        <v>200</v>
      </c>
      <c r="C58" s="16" t="s">
        <v>14</v>
      </c>
      <c r="D58" s="310">
        <f>D144+D228+D312+D396+D480+D564+D648</f>
        <v>1462827</v>
      </c>
    </row>
    <row r="59" spans="1:6">
      <c r="A59" s="507" t="s">
        <v>205</v>
      </c>
      <c r="B59" s="496" t="s">
        <v>179</v>
      </c>
      <c r="C59" s="16" t="s">
        <v>14</v>
      </c>
      <c r="D59" s="310">
        <f>D145+D229+D313+D397+D481+D565+D649</f>
        <v>1437264</v>
      </c>
    </row>
    <row r="60" spans="1:6" s="4" customFormat="1" ht="17.25" customHeight="1">
      <c r="A60" s="494"/>
      <c r="B60" s="496"/>
      <c r="C60" s="15" t="s">
        <v>209</v>
      </c>
      <c r="D60" s="55">
        <f>IF(D59&gt;0,D59/D58*100,"")</f>
        <v>98.252493288680071</v>
      </c>
    </row>
    <row r="61" spans="1:6" s="4" customFormat="1" ht="17.25" customHeight="1">
      <c r="A61" s="494" t="s">
        <v>206</v>
      </c>
      <c r="B61" s="509" t="s">
        <v>180</v>
      </c>
      <c r="C61" s="16" t="s">
        <v>14</v>
      </c>
      <c r="D61" s="310">
        <f>D147+D231+D315+D399+D483+D567+D651</f>
        <v>41755</v>
      </c>
    </row>
    <row r="62" spans="1:6" s="4" customFormat="1" ht="17.25" customHeight="1">
      <c r="A62" s="494"/>
      <c r="B62" s="509"/>
      <c r="C62" s="15" t="s">
        <v>210</v>
      </c>
      <c r="D62" s="55">
        <f>IF(D61&gt;0,D61/D59*100,"")</f>
        <v>2.9051726057286622</v>
      </c>
    </row>
    <row r="63" spans="1:6" s="4" customFormat="1" ht="17.25" customHeight="1">
      <c r="A63" s="494"/>
      <c r="B63" s="510" t="s">
        <v>181</v>
      </c>
      <c r="C63" s="16" t="s">
        <v>14</v>
      </c>
      <c r="D63" s="310">
        <f>D149+D233+D317+D401+D485+D569+D653</f>
        <v>2675</v>
      </c>
    </row>
    <row r="64" spans="1:6" s="4" customFormat="1" ht="17.25" customHeight="1">
      <c r="A64" s="494"/>
      <c r="B64" s="510"/>
      <c r="C64" s="15" t="s">
        <v>211</v>
      </c>
      <c r="D64" s="55">
        <f>IF(D63&gt;0,D63/D61*100,"")</f>
        <v>6.4064183930068257</v>
      </c>
    </row>
    <row r="65" spans="1:4" s="4" customFormat="1" ht="17.25" customHeight="1">
      <c r="A65" s="494"/>
      <c r="B65" s="510" t="s">
        <v>182</v>
      </c>
      <c r="C65" s="16" t="s">
        <v>14</v>
      </c>
      <c r="D65" s="310">
        <f>D151+D235+D319+D403+D487+D571+D655</f>
        <v>37416</v>
      </c>
    </row>
    <row r="66" spans="1:4" s="4" customFormat="1" ht="17.25" customHeight="1">
      <c r="A66" s="494"/>
      <c r="B66" s="510"/>
      <c r="C66" s="15" t="s">
        <v>211</v>
      </c>
      <c r="D66" s="55">
        <f>IF(D65&gt;0,D65/D61*100,"")</f>
        <v>89.608430128128376</v>
      </c>
    </row>
    <row r="67" spans="1:4">
      <c r="A67" s="494" t="s">
        <v>207</v>
      </c>
      <c r="B67" s="496" t="s">
        <v>61</v>
      </c>
      <c r="C67" s="16" t="s">
        <v>14</v>
      </c>
      <c r="D67" s="310">
        <f>D153+D237+D321+D405+D489+D573+D657</f>
        <v>29974</v>
      </c>
    </row>
    <row r="68" spans="1:4" s="4" customFormat="1" ht="13.5" customHeight="1">
      <c r="A68" s="494"/>
      <c r="B68" s="496"/>
      <c r="C68" s="15" t="s">
        <v>209</v>
      </c>
      <c r="D68" s="55">
        <f>IF(D67&gt;0,D67/D58*100,"")</f>
        <v>2.049046127805954</v>
      </c>
    </row>
    <row r="69" spans="1:4" ht="19.5" customHeight="1">
      <c r="A69" s="494" t="s">
        <v>208</v>
      </c>
      <c r="B69" s="496" t="s">
        <v>62</v>
      </c>
      <c r="C69" s="16" t="s">
        <v>14</v>
      </c>
      <c r="D69" s="310">
        <f>D155+D239+D323+D407+D491+D575+D659</f>
        <v>370620</v>
      </c>
    </row>
    <row r="70" spans="1:4" s="4" customFormat="1" ht="19.5" customHeight="1">
      <c r="A70" s="494"/>
      <c r="B70" s="496"/>
      <c r="C70" s="15" t="s">
        <v>212</v>
      </c>
      <c r="D70" s="55">
        <f>IF(D69&gt;0,D69/D60*100,"")</f>
        <v>377211.80154794105</v>
      </c>
    </row>
    <row r="71" spans="1:4" ht="27" customHeight="1">
      <c r="A71" s="13" t="s">
        <v>107</v>
      </c>
      <c r="B71" s="14" t="s">
        <v>143</v>
      </c>
      <c r="C71" s="6"/>
      <c r="D71" s="289"/>
    </row>
    <row r="72" spans="1:4">
      <c r="A72" s="494"/>
      <c r="B72" s="495" t="s">
        <v>20</v>
      </c>
      <c r="C72" s="15" t="s">
        <v>69</v>
      </c>
      <c r="D72" s="289"/>
    </row>
    <row r="73" spans="1:4" s="4" customFormat="1">
      <c r="A73" s="494"/>
      <c r="B73" s="495"/>
      <c r="C73" s="15" t="s">
        <v>70</v>
      </c>
      <c r="D73" s="289"/>
    </row>
    <row r="74" spans="1:4" s="4" customFormat="1">
      <c r="A74" s="494"/>
      <c r="B74" s="495"/>
      <c r="C74" s="15" t="s">
        <v>68</v>
      </c>
      <c r="D74" s="310">
        <f>D160+D244+D328+D412+D496+D580+D664</f>
        <v>942</v>
      </c>
    </row>
    <row r="75" spans="1:4">
      <c r="A75" s="494"/>
      <c r="B75" s="495" t="s">
        <v>21</v>
      </c>
      <c r="C75" s="15" t="s">
        <v>69</v>
      </c>
      <c r="D75" s="289"/>
    </row>
    <row r="76" spans="1:4" s="4" customFormat="1">
      <c r="A76" s="494"/>
      <c r="B76" s="495"/>
      <c r="C76" s="15" t="s">
        <v>70</v>
      </c>
      <c r="D76" s="289"/>
    </row>
    <row r="77" spans="1:4" s="4" customFormat="1">
      <c r="A77" s="494"/>
      <c r="B77" s="495"/>
      <c r="C77" s="15" t="s">
        <v>68</v>
      </c>
      <c r="D77" s="310">
        <f>D163+D247+D331+D415+D499+D583+D667</f>
        <v>104</v>
      </c>
    </row>
    <row r="78" spans="1:4">
      <c r="A78" s="494"/>
      <c r="B78" s="495" t="s">
        <v>22</v>
      </c>
      <c r="C78" s="15" t="s">
        <v>69</v>
      </c>
      <c r="D78" s="289"/>
    </row>
    <row r="79" spans="1:4" s="4" customFormat="1">
      <c r="A79" s="494"/>
      <c r="B79" s="495"/>
      <c r="C79" s="15" t="s">
        <v>70</v>
      </c>
      <c r="D79" s="289"/>
    </row>
    <row r="80" spans="1:4" s="4" customFormat="1">
      <c r="A80" s="494"/>
      <c r="B80" s="495"/>
      <c r="C80" s="15" t="s">
        <v>68</v>
      </c>
      <c r="D80" s="310">
        <f>D166+D250+D334+D418+D502+D586+D670</f>
        <v>5</v>
      </c>
    </row>
    <row r="81" spans="1:4">
      <c r="A81" s="494"/>
      <c r="B81" s="495" t="s">
        <v>23</v>
      </c>
      <c r="C81" s="15" t="s">
        <v>69</v>
      </c>
      <c r="D81" s="289"/>
    </row>
    <row r="82" spans="1:4" s="4" customFormat="1">
      <c r="A82" s="494"/>
      <c r="B82" s="495"/>
      <c r="C82" s="15" t="s">
        <v>70</v>
      </c>
      <c r="D82" s="289"/>
    </row>
    <row r="83" spans="1:4" s="4" customFormat="1">
      <c r="A83" s="494"/>
      <c r="B83" s="495"/>
      <c r="C83" s="15" t="s">
        <v>68</v>
      </c>
      <c r="D83" s="310">
        <f>D169+D253+D337+D421+D505+D589+D673</f>
        <v>63</v>
      </c>
    </row>
    <row r="84" spans="1:4">
      <c r="A84" s="494"/>
      <c r="B84" s="495" t="s">
        <v>24</v>
      </c>
      <c r="C84" s="15" t="s">
        <v>69</v>
      </c>
      <c r="D84" s="289"/>
    </row>
    <row r="85" spans="1:4">
      <c r="A85" s="494"/>
      <c r="B85" s="495"/>
      <c r="C85" s="15" t="s">
        <v>70</v>
      </c>
      <c r="D85" s="289"/>
    </row>
    <row r="86" spans="1:4">
      <c r="A86" s="494"/>
      <c r="B86" s="495"/>
      <c r="C86" s="15" t="s">
        <v>68</v>
      </c>
      <c r="D86" s="310">
        <f>D172+D256+D340+D424+D508+D592+D676</f>
        <v>324</v>
      </c>
    </row>
    <row r="88" spans="1:4">
      <c r="A88" t="s">
        <v>199</v>
      </c>
    </row>
    <row r="89" spans="1:4" ht="15.75" thickBot="1">
      <c r="A89" s="121" t="s">
        <v>301</v>
      </c>
      <c r="B89" s="121"/>
      <c r="C89" s="121"/>
      <c r="D89" s="306"/>
    </row>
    <row r="90" spans="1:4">
      <c r="A90" s="497" t="s">
        <v>27</v>
      </c>
      <c r="B90" s="499" t="s">
        <v>29</v>
      </c>
      <c r="C90" s="499" t="s">
        <v>28</v>
      </c>
      <c r="D90" s="501" t="s">
        <v>422</v>
      </c>
    </row>
    <row r="91" spans="1:4" ht="15.75" thickBot="1">
      <c r="A91" s="498"/>
      <c r="B91" s="500"/>
      <c r="C91" s="500"/>
      <c r="D91" s="502"/>
    </row>
    <row r="92" spans="1:4" ht="15.75" thickBot="1">
      <c r="A92" s="41">
        <v>1</v>
      </c>
      <c r="B92" s="42">
        <v>2</v>
      </c>
      <c r="C92" s="42">
        <v>3</v>
      </c>
      <c r="D92" s="43">
        <v>4</v>
      </c>
    </row>
    <row r="93" spans="1:4" ht="21" customHeight="1">
      <c r="A93" s="45" t="s">
        <v>45</v>
      </c>
      <c r="B93" s="46" t="s">
        <v>30</v>
      </c>
      <c r="C93" s="47"/>
      <c r="D93" s="293">
        <v>0</v>
      </c>
    </row>
    <row r="94" spans="1:4" ht="31.5" customHeight="1">
      <c r="A94" s="58" t="s">
        <v>191</v>
      </c>
      <c r="B94" s="10" t="s">
        <v>258</v>
      </c>
      <c r="C94" s="289" t="s">
        <v>12</v>
      </c>
      <c r="D94" s="293">
        <v>24452.9</v>
      </c>
    </row>
    <row r="95" spans="1:4" ht="15.75">
      <c r="A95" s="294"/>
      <c r="B95" s="11" t="s">
        <v>31</v>
      </c>
      <c r="C95" s="292" t="s">
        <v>192</v>
      </c>
      <c r="D95" s="293">
        <v>13.7</v>
      </c>
    </row>
    <row r="96" spans="1:4" ht="15.75">
      <c r="A96" s="294"/>
      <c r="B96" s="28" t="s">
        <v>185</v>
      </c>
      <c r="C96" s="292" t="s">
        <v>192</v>
      </c>
      <c r="D96" s="293">
        <v>9.8000000000000007</v>
      </c>
    </row>
    <row r="97" spans="1:4" ht="15.75">
      <c r="A97" s="294"/>
      <c r="B97" s="11" t="s">
        <v>32</v>
      </c>
      <c r="C97" s="292" t="s">
        <v>192</v>
      </c>
      <c r="D97" s="293">
        <v>41.6</v>
      </c>
    </row>
    <row r="98" spans="1:4" ht="15.75">
      <c r="A98" s="294"/>
      <c r="B98" s="11" t="s">
        <v>174</v>
      </c>
      <c r="C98" s="292" t="s">
        <v>192</v>
      </c>
      <c r="D98" s="293">
        <v>34.9</v>
      </c>
    </row>
    <row r="99" spans="1:4" ht="18" customHeight="1">
      <c r="A99" s="294"/>
      <c r="B99" s="25" t="s">
        <v>175</v>
      </c>
      <c r="C99" s="292" t="s">
        <v>189</v>
      </c>
      <c r="D99" s="293">
        <v>1.8</v>
      </c>
    </row>
    <row r="100" spans="1:4" ht="28.5" customHeight="1">
      <c r="A100" s="58" t="s">
        <v>193</v>
      </c>
      <c r="B100" s="10" t="s">
        <v>259</v>
      </c>
      <c r="C100" s="289" t="s">
        <v>12</v>
      </c>
      <c r="D100" s="293">
        <v>1845.36</v>
      </c>
    </row>
    <row r="101" spans="1:4" ht="15.75">
      <c r="A101" s="294"/>
      <c r="B101" s="11" t="s">
        <v>31</v>
      </c>
      <c r="C101" s="292" t="s">
        <v>194</v>
      </c>
      <c r="D101" s="293">
        <v>0</v>
      </c>
    </row>
    <row r="102" spans="1:4" ht="15.75">
      <c r="A102" s="294"/>
      <c r="B102" s="11" t="s">
        <v>185</v>
      </c>
      <c r="C102" s="292" t="s">
        <v>194</v>
      </c>
      <c r="D102" s="293">
        <v>43.8</v>
      </c>
    </row>
    <row r="103" spans="1:4" ht="15.75">
      <c r="A103" s="294"/>
      <c r="B103" s="11" t="s">
        <v>32</v>
      </c>
      <c r="C103" s="292" t="s">
        <v>194</v>
      </c>
      <c r="D103" s="293">
        <v>15.2</v>
      </c>
    </row>
    <row r="104" spans="1:4" ht="15.75">
      <c r="A104" s="294"/>
      <c r="B104" s="11" t="s">
        <v>186</v>
      </c>
      <c r="C104" s="292" t="s">
        <v>194</v>
      </c>
      <c r="D104" s="293">
        <v>41</v>
      </c>
    </row>
    <row r="105" spans="1:4" ht="30.75" customHeight="1">
      <c r="A105" s="58" t="s">
        <v>195</v>
      </c>
      <c r="B105" s="10" t="s">
        <v>33</v>
      </c>
      <c r="C105" s="289" t="s">
        <v>14</v>
      </c>
      <c r="D105" s="293">
        <v>6739</v>
      </c>
    </row>
    <row r="106" spans="1:4" ht="15.75">
      <c r="A106" s="294"/>
      <c r="B106" s="11" t="s">
        <v>31</v>
      </c>
      <c r="C106" s="292" t="s">
        <v>196</v>
      </c>
      <c r="D106" s="293">
        <v>2.4</v>
      </c>
    </row>
    <row r="107" spans="1:4" ht="15.75">
      <c r="A107" s="294"/>
      <c r="B107" s="11" t="s">
        <v>185</v>
      </c>
      <c r="C107" s="292" t="s">
        <v>196</v>
      </c>
      <c r="D107" s="293">
        <v>2</v>
      </c>
    </row>
    <row r="108" spans="1:4" ht="15.75">
      <c r="A108" s="294"/>
      <c r="B108" s="11" t="s">
        <v>32</v>
      </c>
      <c r="C108" s="292" t="s">
        <v>196</v>
      </c>
      <c r="D108" s="293">
        <v>95.6</v>
      </c>
    </row>
    <row r="109" spans="1:4" ht="31.5" customHeight="1">
      <c r="A109" s="58" t="s">
        <v>197</v>
      </c>
      <c r="B109" s="10" t="s">
        <v>34</v>
      </c>
      <c r="C109" s="289" t="s">
        <v>15</v>
      </c>
      <c r="D109" s="293">
        <v>3450</v>
      </c>
    </row>
    <row r="110" spans="1:4" ht="15.75">
      <c r="A110" s="294"/>
      <c r="B110" s="11" t="s">
        <v>31</v>
      </c>
      <c r="C110" s="289" t="s">
        <v>198</v>
      </c>
      <c r="D110" s="293">
        <v>50.3</v>
      </c>
    </row>
    <row r="111" spans="1:4" ht="15.75">
      <c r="A111" s="294"/>
      <c r="B111" s="11" t="s">
        <v>185</v>
      </c>
      <c r="C111" s="289" t="s">
        <v>198</v>
      </c>
      <c r="D111" s="293">
        <v>23.3</v>
      </c>
    </row>
    <row r="112" spans="1:4" ht="15.75">
      <c r="A112" s="294"/>
      <c r="B112" s="11" t="s">
        <v>32</v>
      </c>
      <c r="C112" s="289" t="s">
        <v>198</v>
      </c>
      <c r="D112" s="293">
        <v>36.4</v>
      </c>
    </row>
    <row r="113" spans="1:4" ht="19.5" customHeight="1">
      <c r="A113" s="58" t="s">
        <v>46</v>
      </c>
      <c r="B113" s="14" t="s">
        <v>35</v>
      </c>
      <c r="C113" s="3"/>
      <c r="D113" s="293">
        <v>0</v>
      </c>
    </row>
    <row r="114" spans="1:4">
      <c r="A114" s="504"/>
      <c r="B114" s="503" t="s">
        <v>36</v>
      </c>
      <c r="C114" s="290" t="s">
        <v>41</v>
      </c>
      <c r="D114" s="293">
        <v>96</v>
      </c>
    </row>
    <row r="115" spans="1:4" ht="25.5">
      <c r="A115" s="504"/>
      <c r="B115" s="503"/>
      <c r="C115" s="290" t="s">
        <v>16</v>
      </c>
      <c r="D115" s="311">
        <v>0.12245437868691289</v>
      </c>
    </row>
    <row r="116" spans="1:4" ht="27.75" customHeight="1">
      <c r="A116" s="504"/>
      <c r="B116" s="503" t="s">
        <v>37</v>
      </c>
      <c r="C116" s="290" t="s">
        <v>41</v>
      </c>
      <c r="D116" s="309">
        <v>0</v>
      </c>
    </row>
    <row r="117" spans="1:4" ht="30" customHeight="1">
      <c r="A117" s="504"/>
      <c r="B117" s="503"/>
      <c r="C117" s="290" t="s">
        <v>16</v>
      </c>
      <c r="D117" s="311">
        <v>0.65015989010409425</v>
      </c>
    </row>
    <row r="118" spans="1:4" ht="23.25" customHeight="1">
      <c r="A118" s="504"/>
      <c r="B118" s="503" t="s">
        <v>17</v>
      </c>
      <c r="C118" s="290" t="s">
        <v>41</v>
      </c>
      <c r="D118" s="311">
        <v>0</v>
      </c>
    </row>
    <row r="119" spans="1:4" ht="25.5">
      <c r="A119" s="504"/>
      <c r="B119" s="503"/>
      <c r="C119" s="290" t="s">
        <v>16</v>
      </c>
      <c r="D119" s="311">
        <v>9.1052541724800581E-2</v>
      </c>
    </row>
    <row r="120" spans="1:4">
      <c r="A120" s="504"/>
      <c r="B120" s="503" t="s">
        <v>18</v>
      </c>
      <c r="C120" s="290" t="s">
        <v>41</v>
      </c>
      <c r="D120" s="293">
        <v>0</v>
      </c>
    </row>
    <row r="121" spans="1:4" ht="25.5">
      <c r="A121" s="504"/>
      <c r="B121" s="503"/>
      <c r="C121" s="290" t="s">
        <v>16</v>
      </c>
      <c r="D121" s="293">
        <v>0</v>
      </c>
    </row>
    <row r="122" spans="1:4">
      <c r="A122" s="504"/>
      <c r="B122" s="503" t="s">
        <v>19</v>
      </c>
      <c r="C122" s="290" t="s">
        <v>41</v>
      </c>
      <c r="D122" s="293">
        <v>0</v>
      </c>
    </row>
    <row r="123" spans="1:4" ht="25.5">
      <c r="A123" s="504"/>
      <c r="B123" s="503"/>
      <c r="C123" s="290" t="s">
        <v>16</v>
      </c>
      <c r="D123" s="311">
        <v>0.13987316929380755</v>
      </c>
    </row>
    <row r="124" spans="1:4">
      <c r="A124" s="504"/>
      <c r="B124" s="503" t="s">
        <v>176</v>
      </c>
      <c r="C124" s="290" t="s">
        <v>41</v>
      </c>
      <c r="D124" s="293">
        <v>0</v>
      </c>
    </row>
    <row r="125" spans="1:4" ht="25.5">
      <c r="A125" s="504"/>
      <c r="B125" s="503"/>
      <c r="C125" s="290" t="s">
        <v>16</v>
      </c>
      <c r="D125" s="311">
        <v>1.0673237038178386E-2</v>
      </c>
    </row>
    <row r="126" spans="1:4">
      <c r="A126" s="504"/>
      <c r="B126" s="503" t="s">
        <v>38</v>
      </c>
      <c r="C126" s="290" t="s">
        <v>41</v>
      </c>
      <c r="D126" s="293">
        <v>0</v>
      </c>
    </row>
    <row r="127" spans="1:4" ht="25.5">
      <c r="A127" s="504"/>
      <c r="B127" s="503"/>
      <c r="C127" s="290" t="s">
        <v>16</v>
      </c>
      <c r="D127" s="311">
        <v>0.22738573120899289</v>
      </c>
    </row>
    <row r="128" spans="1:4">
      <c r="A128" s="504"/>
      <c r="B128" s="506" t="s">
        <v>39</v>
      </c>
      <c r="C128" s="290" t="s">
        <v>41</v>
      </c>
      <c r="D128" s="293">
        <v>0</v>
      </c>
    </row>
    <row r="129" spans="1:4" ht="25.5">
      <c r="A129" s="504"/>
      <c r="B129" s="506"/>
      <c r="C129" s="290" t="s">
        <v>16</v>
      </c>
      <c r="D129" s="311">
        <v>0.15934108705896863</v>
      </c>
    </row>
    <row r="130" spans="1:4">
      <c r="A130" s="504"/>
      <c r="B130" s="506" t="s">
        <v>40</v>
      </c>
      <c r="C130" s="290" t="s">
        <v>41</v>
      </c>
      <c r="D130" s="293">
        <v>0</v>
      </c>
    </row>
    <row r="131" spans="1:4" ht="25.5">
      <c r="A131" s="504"/>
      <c r="B131" s="506"/>
      <c r="C131" s="290" t="s">
        <v>16</v>
      </c>
      <c r="D131" s="311">
        <v>6.8044644150024272E-2</v>
      </c>
    </row>
    <row r="132" spans="1:4">
      <c r="A132" s="508"/>
      <c r="B132" s="505" t="s">
        <v>13</v>
      </c>
      <c r="C132" s="290" t="s">
        <v>41</v>
      </c>
      <c r="D132" s="293">
        <v>0</v>
      </c>
    </row>
    <row r="133" spans="1:4" ht="25.5">
      <c r="A133" s="508"/>
      <c r="B133" s="505"/>
      <c r="C133" s="290" t="s">
        <v>16</v>
      </c>
      <c r="D133" s="293">
        <v>0</v>
      </c>
    </row>
    <row r="134" spans="1:4" ht="29.25" customHeight="1">
      <c r="A134" s="58" t="s">
        <v>47</v>
      </c>
      <c r="B134" s="14" t="s">
        <v>190</v>
      </c>
      <c r="C134" s="3"/>
      <c r="D134" s="293">
        <v>0</v>
      </c>
    </row>
    <row r="135" spans="1:4" ht="15.75">
      <c r="A135" s="294"/>
      <c r="B135" s="37" t="s">
        <v>187</v>
      </c>
      <c r="C135" s="8" t="s">
        <v>14</v>
      </c>
      <c r="D135" s="293">
        <v>235</v>
      </c>
    </row>
    <row r="136" spans="1:4" ht="22.5" customHeight="1">
      <c r="A136" s="294"/>
      <c r="B136" s="296" t="s">
        <v>246</v>
      </c>
      <c r="C136" s="9" t="s">
        <v>43</v>
      </c>
      <c r="D136" s="311">
        <v>73.060379999999995</v>
      </c>
    </row>
    <row r="137" spans="1:4" ht="24" customHeight="1">
      <c r="A137" s="289"/>
      <c r="B137" s="296" t="s">
        <v>178</v>
      </c>
      <c r="C137" s="9" t="s">
        <v>44</v>
      </c>
      <c r="D137" s="311">
        <v>219.18113999999997</v>
      </c>
    </row>
    <row r="138" spans="1:4" ht="17.25">
      <c r="A138" s="289"/>
      <c r="B138" s="295" t="s">
        <v>188</v>
      </c>
      <c r="C138" s="9" t="s">
        <v>44</v>
      </c>
      <c r="D138" s="311">
        <v>74.055070000000001</v>
      </c>
    </row>
    <row r="139" spans="1:4" ht="17.25" customHeight="1">
      <c r="A139" s="58" t="s">
        <v>48</v>
      </c>
      <c r="B139" s="7" t="s">
        <v>42</v>
      </c>
      <c r="C139" s="9"/>
      <c r="D139" s="293">
        <v>0</v>
      </c>
    </row>
    <row r="140" spans="1:4" ht="19.5" customHeight="1">
      <c r="A140" s="289"/>
      <c r="B140" s="10" t="s">
        <v>25</v>
      </c>
      <c r="C140" s="9" t="s">
        <v>14</v>
      </c>
      <c r="D140" s="293">
        <v>383</v>
      </c>
    </row>
    <row r="141" spans="1:4" ht="24" customHeight="1">
      <c r="A141" s="289"/>
      <c r="B141" s="295" t="s">
        <v>202</v>
      </c>
      <c r="C141" s="9" t="s">
        <v>203</v>
      </c>
      <c r="D141" s="293">
        <v>47</v>
      </c>
    </row>
    <row r="142" spans="1:4" ht="15.75" customHeight="1">
      <c r="A142" s="289"/>
      <c r="B142" s="10" t="s">
        <v>26</v>
      </c>
      <c r="C142" s="9" t="s">
        <v>14</v>
      </c>
      <c r="D142" s="293">
        <v>310</v>
      </c>
    </row>
    <row r="143" spans="1:4" ht="24.75" customHeight="1">
      <c r="A143" s="289"/>
      <c r="B143" s="295" t="s">
        <v>204</v>
      </c>
      <c r="C143" s="9" t="s">
        <v>203</v>
      </c>
      <c r="D143" s="293">
        <v>66</v>
      </c>
    </row>
    <row r="144" spans="1:4" ht="27" customHeight="1">
      <c r="A144" s="58" t="s">
        <v>49</v>
      </c>
      <c r="B144" s="14" t="s">
        <v>200</v>
      </c>
      <c r="C144" s="16" t="s">
        <v>14</v>
      </c>
      <c r="D144" s="312">
        <v>191592</v>
      </c>
    </row>
    <row r="145" spans="1:4">
      <c r="A145" s="507" t="s">
        <v>205</v>
      </c>
      <c r="B145" s="496" t="s">
        <v>179</v>
      </c>
      <c r="C145" s="16" t="s">
        <v>14</v>
      </c>
      <c r="D145" s="312">
        <v>188558</v>
      </c>
    </row>
    <row r="146" spans="1:4">
      <c r="A146" s="494"/>
      <c r="B146" s="496"/>
      <c r="C146" s="15" t="s">
        <v>209</v>
      </c>
      <c r="D146" s="311">
        <v>98.416426573134572</v>
      </c>
    </row>
    <row r="147" spans="1:4">
      <c r="A147" s="494" t="s">
        <v>206</v>
      </c>
      <c r="B147" s="509" t="s">
        <v>180</v>
      </c>
      <c r="C147" s="16" t="s">
        <v>14</v>
      </c>
      <c r="D147" s="293">
        <v>2602</v>
      </c>
    </row>
    <row r="148" spans="1:4">
      <c r="A148" s="494"/>
      <c r="B148" s="509"/>
      <c r="C148" s="15" t="s">
        <v>210</v>
      </c>
      <c r="D148" s="311">
        <v>1.3799467537839816</v>
      </c>
    </row>
    <row r="149" spans="1:4">
      <c r="A149" s="494"/>
      <c r="B149" s="510" t="s">
        <v>181</v>
      </c>
      <c r="C149" s="16" t="s">
        <v>14</v>
      </c>
      <c r="D149" s="293">
        <v>778</v>
      </c>
    </row>
    <row r="150" spans="1:4">
      <c r="A150" s="494"/>
      <c r="B150" s="510"/>
      <c r="C150" s="15" t="s">
        <v>211</v>
      </c>
      <c r="D150" s="311">
        <v>29.900076863950808</v>
      </c>
    </row>
    <row r="151" spans="1:4">
      <c r="A151" s="494"/>
      <c r="B151" s="510" t="s">
        <v>182</v>
      </c>
      <c r="C151" s="16" t="s">
        <v>14</v>
      </c>
      <c r="D151" s="312">
        <v>1824</v>
      </c>
    </row>
    <row r="152" spans="1:4">
      <c r="A152" s="494"/>
      <c r="B152" s="510"/>
      <c r="C152" s="15" t="s">
        <v>211</v>
      </c>
      <c r="D152" s="311">
        <v>70.099923136049185</v>
      </c>
    </row>
    <row r="153" spans="1:4">
      <c r="A153" s="494" t="s">
        <v>207</v>
      </c>
      <c r="B153" s="496" t="s">
        <v>61</v>
      </c>
      <c r="C153" s="16" t="s">
        <v>14</v>
      </c>
      <c r="D153" s="312">
        <v>7445</v>
      </c>
    </row>
    <row r="154" spans="1:4">
      <c r="A154" s="494"/>
      <c r="B154" s="496"/>
      <c r="C154" s="15" t="s">
        <v>209</v>
      </c>
      <c r="D154" s="311">
        <v>3.8858616226147231</v>
      </c>
    </row>
    <row r="155" spans="1:4">
      <c r="A155" s="494" t="s">
        <v>208</v>
      </c>
      <c r="B155" s="496" t="s">
        <v>62</v>
      </c>
      <c r="C155" s="16" t="s">
        <v>14</v>
      </c>
      <c r="D155" s="312">
        <v>57523</v>
      </c>
    </row>
    <row r="156" spans="1:4">
      <c r="A156" s="494"/>
      <c r="B156" s="496"/>
      <c r="C156" s="15" t="s">
        <v>212</v>
      </c>
      <c r="D156" s="311">
        <v>30.506793665609521</v>
      </c>
    </row>
    <row r="157" spans="1:4" ht="27.75" customHeight="1">
      <c r="A157" s="58" t="s">
        <v>107</v>
      </c>
      <c r="B157" s="14" t="s">
        <v>143</v>
      </c>
      <c r="C157" s="57"/>
      <c r="D157" s="293">
        <v>0</v>
      </c>
    </row>
    <row r="158" spans="1:4">
      <c r="A158" s="494"/>
      <c r="B158" s="495" t="s">
        <v>20</v>
      </c>
      <c r="C158" s="15" t="s">
        <v>69</v>
      </c>
      <c r="D158" s="293">
        <v>100</v>
      </c>
    </row>
    <row r="159" spans="1:4">
      <c r="A159" s="494"/>
      <c r="B159" s="495"/>
      <c r="C159" s="15" t="s">
        <v>70</v>
      </c>
      <c r="D159" s="293">
        <v>0</v>
      </c>
    </row>
    <row r="160" spans="1:4">
      <c r="A160" s="494"/>
      <c r="B160" s="495"/>
      <c r="C160" s="15" t="s">
        <v>68</v>
      </c>
      <c r="D160" s="293">
        <v>204</v>
      </c>
    </row>
    <row r="161" spans="1:4">
      <c r="A161" s="494"/>
      <c r="B161" s="495" t="s">
        <v>21</v>
      </c>
      <c r="C161" s="15" t="s">
        <v>69</v>
      </c>
      <c r="D161" s="313">
        <v>85.714285714285708</v>
      </c>
    </row>
    <row r="162" spans="1:4">
      <c r="A162" s="494"/>
      <c r="B162" s="495"/>
      <c r="C162" s="15" t="s">
        <v>70</v>
      </c>
      <c r="D162" s="313">
        <v>14.285714285714285</v>
      </c>
    </row>
    <row r="163" spans="1:4">
      <c r="A163" s="494"/>
      <c r="B163" s="495"/>
      <c r="C163" s="15" t="s">
        <v>68</v>
      </c>
      <c r="D163" s="293">
        <v>7</v>
      </c>
    </row>
    <row r="164" spans="1:4">
      <c r="A164" s="494"/>
      <c r="B164" s="495" t="s">
        <v>22</v>
      </c>
      <c r="C164" s="15" t="s">
        <v>69</v>
      </c>
      <c r="D164" s="293">
        <v>100</v>
      </c>
    </row>
    <row r="165" spans="1:4">
      <c r="A165" s="494"/>
      <c r="B165" s="495"/>
      <c r="C165" s="15" t="s">
        <v>70</v>
      </c>
      <c r="D165" s="293">
        <v>0</v>
      </c>
    </row>
    <row r="166" spans="1:4">
      <c r="A166" s="494"/>
      <c r="B166" s="495"/>
      <c r="C166" s="15" t="s">
        <v>68</v>
      </c>
      <c r="D166" s="293">
        <v>1</v>
      </c>
    </row>
    <row r="167" spans="1:4">
      <c r="A167" s="494"/>
      <c r="B167" s="495" t="s">
        <v>23</v>
      </c>
      <c r="C167" s="15" t="s">
        <v>69</v>
      </c>
      <c r="D167" s="293">
        <v>100</v>
      </c>
    </row>
    <row r="168" spans="1:4">
      <c r="A168" s="494"/>
      <c r="B168" s="495"/>
      <c r="C168" s="15" t="s">
        <v>70</v>
      </c>
      <c r="D168" s="293">
        <v>0</v>
      </c>
    </row>
    <row r="169" spans="1:4">
      <c r="A169" s="494"/>
      <c r="B169" s="495"/>
      <c r="C169" s="15" t="s">
        <v>68</v>
      </c>
      <c r="D169" s="293">
        <v>1</v>
      </c>
    </row>
    <row r="170" spans="1:4">
      <c r="A170" s="494"/>
      <c r="B170" s="495" t="s">
        <v>24</v>
      </c>
      <c r="C170" s="15" t="s">
        <v>69</v>
      </c>
      <c r="D170" s="293">
        <v>100</v>
      </c>
    </row>
    <row r="171" spans="1:4">
      <c r="A171" s="494"/>
      <c r="B171" s="495"/>
      <c r="C171" s="15" t="s">
        <v>70</v>
      </c>
      <c r="D171" s="293">
        <v>0</v>
      </c>
    </row>
    <row r="172" spans="1:4">
      <c r="A172" s="494"/>
      <c r="B172" s="495"/>
      <c r="C172" s="15" t="s">
        <v>68</v>
      </c>
      <c r="D172" s="293">
        <v>23</v>
      </c>
    </row>
    <row r="173" spans="1:4" s="56" customFormat="1" ht="15.75" thickBot="1">
      <c r="A173" s="303" t="s">
        <v>353</v>
      </c>
      <c r="B173" s="304"/>
      <c r="C173" s="305"/>
      <c r="D173" s="307"/>
    </row>
    <row r="174" spans="1:4" s="56" customFormat="1">
      <c r="A174" s="497" t="s">
        <v>27</v>
      </c>
      <c r="B174" s="499" t="s">
        <v>29</v>
      </c>
      <c r="C174" s="499" t="s">
        <v>28</v>
      </c>
      <c r="D174" s="501" t="s">
        <v>422</v>
      </c>
    </row>
    <row r="175" spans="1:4" s="56" customFormat="1" ht="15.75" thickBot="1">
      <c r="A175" s="498"/>
      <c r="B175" s="500"/>
      <c r="C175" s="500"/>
      <c r="D175" s="502"/>
    </row>
    <row r="176" spans="1:4" s="56" customFormat="1" ht="15.75" thickBot="1">
      <c r="A176" s="41">
        <v>1</v>
      </c>
      <c r="B176" s="42">
        <v>2</v>
      </c>
      <c r="C176" s="42">
        <v>3</v>
      </c>
      <c r="D176" s="43">
        <v>4</v>
      </c>
    </row>
    <row r="177" spans="1:4" s="56" customFormat="1" ht="20.25" customHeight="1">
      <c r="A177" s="45" t="s">
        <v>45</v>
      </c>
      <c r="B177" s="46" t="s">
        <v>30</v>
      </c>
      <c r="C177" s="47"/>
      <c r="D177" s="293">
        <v>0</v>
      </c>
    </row>
    <row r="178" spans="1:4" s="56" customFormat="1" ht="30" customHeight="1">
      <c r="A178" s="58" t="s">
        <v>191</v>
      </c>
      <c r="B178" s="10" t="s">
        <v>258</v>
      </c>
      <c r="C178" s="289" t="s">
        <v>12</v>
      </c>
      <c r="D178" s="293">
        <v>40349.9</v>
      </c>
    </row>
    <row r="179" spans="1:4" s="56" customFormat="1" ht="15.75">
      <c r="A179" s="294"/>
      <c r="B179" s="11" t="s">
        <v>31</v>
      </c>
      <c r="C179" s="292" t="s">
        <v>192</v>
      </c>
      <c r="D179" s="293">
        <v>9.89</v>
      </c>
    </row>
    <row r="180" spans="1:4" s="56" customFormat="1" ht="15.75">
      <c r="A180" s="294"/>
      <c r="B180" s="28" t="s">
        <v>185</v>
      </c>
      <c r="C180" s="292" t="s">
        <v>192</v>
      </c>
      <c r="D180" s="293">
        <v>8.6</v>
      </c>
    </row>
    <row r="181" spans="1:4" s="56" customFormat="1" ht="15.75">
      <c r="A181" s="294"/>
      <c r="B181" s="11" t="s">
        <v>32</v>
      </c>
      <c r="C181" s="292" t="s">
        <v>192</v>
      </c>
      <c r="D181" s="293">
        <v>48.1</v>
      </c>
    </row>
    <row r="182" spans="1:4" s="56" customFormat="1" ht="15.75">
      <c r="A182" s="294"/>
      <c r="B182" s="11" t="s">
        <v>174</v>
      </c>
      <c r="C182" s="292" t="s">
        <v>192</v>
      </c>
      <c r="D182" s="293">
        <v>33.4</v>
      </c>
    </row>
    <row r="183" spans="1:4" s="56" customFormat="1" ht="17.25" customHeight="1">
      <c r="A183" s="294"/>
      <c r="B183" s="25" t="s">
        <v>175</v>
      </c>
      <c r="C183" s="292" t="s">
        <v>189</v>
      </c>
      <c r="D183" s="293">
        <v>9.6999999999999993</v>
      </c>
    </row>
    <row r="184" spans="1:4" s="56" customFormat="1" ht="29.25" customHeight="1">
      <c r="A184" s="58" t="s">
        <v>193</v>
      </c>
      <c r="B184" s="10" t="s">
        <v>259</v>
      </c>
      <c r="C184" s="289" t="s">
        <v>12</v>
      </c>
      <c r="D184" s="293">
        <v>110.9</v>
      </c>
    </row>
    <row r="185" spans="1:4" s="56" customFormat="1" ht="15.75">
      <c r="A185" s="294"/>
      <c r="B185" s="11" t="s">
        <v>31</v>
      </c>
      <c r="C185" s="292" t="s">
        <v>194</v>
      </c>
      <c r="D185" s="293">
        <v>0</v>
      </c>
    </row>
    <row r="186" spans="1:4" s="56" customFormat="1" ht="15.75">
      <c r="A186" s="294"/>
      <c r="B186" s="11" t="s">
        <v>185</v>
      </c>
      <c r="C186" s="292" t="s">
        <v>194</v>
      </c>
      <c r="D186" s="293">
        <v>0</v>
      </c>
    </row>
    <row r="187" spans="1:4" s="56" customFormat="1" ht="15.75">
      <c r="A187" s="294"/>
      <c r="B187" s="11" t="s">
        <v>32</v>
      </c>
      <c r="C187" s="292" t="s">
        <v>194</v>
      </c>
      <c r="D187" s="293">
        <v>70.400000000000006</v>
      </c>
    </row>
    <row r="188" spans="1:4" s="56" customFormat="1" ht="15.75">
      <c r="A188" s="294"/>
      <c r="B188" s="11" t="s">
        <v>186</v>
      </c>
      <c r="C188" s="292" t="s">
        <v>194</v>
      </c>
      <c r="D188" s="293">
        <v>29.6</v>
      </c>
    </row>
    <row r="189" spans="1:4" s="56" customFormat="1" ht="30" customHeight="1">
      <c r="A189" s="58" t="s">
        <v>195</v>
      </c>
      <c r="B189" s="10" t="s">
        <v>33</v>
      </c>
      <c r="C189" s="289" t="s">
        <v>14</v>
      </c>
      <c r="D189" s="293">
        <v>10412</v>
      </c>
    </row>
    <row r="190" spans="1:4" s="56" customFormat="1" ht="15.75">
      <c r="A190" s="294"/>
      <c r="B190" s="11" t="s">
        <v>31</v>
      </c>
      <c r="C190" s="292" t="s">
        <v>196</v>
      </c>
      <c r="D190" s="293">
        <v>4.3</v>
      </c>
    </row>
    <row r="191" spans="1:4" s="56" customFormat="1" ht="15.75">
      <c r="A191" s="294"/>
      <c r="B191" s="11" t="s">
        <v>185</v>
      </c>
      <c r="C191" s="292" t="s">
        <v>196</v>
      </c>
      <c r="D191" s="293">
        <v>4.4000000000000004</v>
      </c>
    </row>
    <row r="192" spans="1:4" s="56" customFormat="1" ht="15.75">
      <c r="A192" s="294"/>
      <c r="B192" s="11" t="s">
        <v>32</v>
      </c>
      <c r="C192" s="292" t="s">
        <v>196</v>
      </c>
      <c r="D192" s="293">
        <v>91.3</v>
      </c>
    </row>
    <row r="193" spans="1:4" s="56" customFormat="1" ht="29.25" customHeight="1">
      <c r="A193" s="58" t="s">
        <v>197</v>
      </c>
      <c r="B193" s="10" t="s">
        <v>34</v>
      </c>
      <c r="C193" s="289" t="s">
        <v>15</v>
      </c>
      <c r="D193" s="293">
        <v>3690</v>
      </c>
    </row>
    <row r="194" spans="1:4" s="56" customFormat="1" ht="15.75">
      <c r="A194" s="294"/>
      <c r="B194" s="11" t="s">
        <v>31</v>
      </c>
      <c r="C194" s="289" t="s">
        <v>198</v>
      </c>
      <c r="D194" s="293">
        <v>51.2</v>
      </c>
    </row>
    <row r="195" spans="1:4" s="56" customFormat="1" ht="15.75">
      <c r="A195" s="294"/>
      <c r="B195" s="11" t="s">
        <v>185</v>
      </c>
      <c r="C195" s="289" t="s">
        <v>198</v>
      </c>
      <c r="D195" s="293">
        <v>13.8</v>
      </c>
    </row>
    <row r="196" spans="1:4" s="56" customFormat="1" ht="15.75">
      <c r="A196" s="294"/>
      <c r="B196" s="11" t="s">
        <v>32</v>
      </c>
      <c r="C196" s="289" t="s">
        <v>198</v>
      </c>
      <c r="D196" s="293">
        <v>35</v>
      </c>
    </row>
    <row r="197" spans="1:4" s="56" customFormat="1" ht="15" customHeight="1">
      <c r="A197" s="58" t="s">
        <v>46</v>
      </c>
      <c r="B197" s="14" t="s">
        <v>35</v>
      </c>
      <c r="C197" s="3"/>
      <c r="D197" s="293">
        <v>0</v>
      </c>
    </row>
    <row r="198" spans="1:4" s="56" customFormat="1">
      <c r="A198" s="504"/>
      <c r="B198" s="503" t="s">
        <v>36</v>
      </c>
      <c r="C198" s="290" t="s">
        <v>41</v>
      </c>
      <c r="D198" s="293">
        <v>50</v>
      </c>
    </row>
    <row r="199" spans="1:4" s="56" customFormat="1" ht="25.5">
      <c r="A199" s="504"/>
      <c r="B199" s="503"/>
      <c r="C199" s="290" t="s">
        <v>16</v>
      </c>
      <c r="D199" s="311">
        <v>51.056579648266499</v>
      </c>
    </row>
    <row r="200" spans="1:4" s="56" customFormat="1">
      <c r="A200" s="504"/>
      <c r="B200" s="503" t="s">
        <v>37</v>
      </c>
      <c r="C200" s="290" t="s">
        <v>41</v>
      </c>
      <c r="D200" s="293">
        <v>1016</v>
      </c>
    </row>
    <row r="201" spans="1:4" s="56" customFormat="1" ht="25.5">
      <c r="A201" s="504"/>
      <c r="B201" s="503"/>
      <c r="C201" s="290" t="s">
        <v>16</v>
      </c>
      <c r="D201" s="311">
        <v>4.30510228844311</v>
      </c>
    </row>
    <row r="202" spans="1:4" s="56" customFormat="1">
      <c r="A202" s="504"/>
      <c r="B202" s="503" t="s">
        <v>17</v>
      </c>
      <c r="C202" s="290" t="s">
        <v>41</v>
      </c>
      <c r="D202" s="293">
        <v>12</v>
      </c>
    </row>
    <row r="203" spans="1:4" s="56" customFormat="1" ht="25.5">
      <c r="A203" s="504"/>
      <c r="B203" s="503"/>
      <c r="C203" s="290" t="s">
        <v>16</v>
      </c>
      <c r="D203" s="311">
        <v>11.408115981414445</v>
      </c>
    </row>
    <row r="204" spans="1:4" s="56" customFormat="1">
      <c r="A204" s="504"/>
      <c r="B204" s="503" t="s">
        <v>18</v>
      </c>
      <c r="C204" s="290" t="s">
        <v>41</v>
      </c>
      <c r="D204" s="293">
        <v>1</v>
      </c>
    </row>
    <row r="205" spans="1:4" s="56" customFormat="1" ht="25.5">
      <c r="A205" s="504"/>
      <c r="B205" s="503"/>
      <c r="C205" s="290" t="s">
        <v>16</v>
      </c>
      <c r="D205" s="311">
        <v>2.1126497197368452E-2</v>
      </c>
    </row>
    <row r="206" spans="1:4" s="56" customFormat="1">
      <c r="A206" s="504"/>
      <c r="B206" s="503" t="s">
        <v>19</v>
      </c>
      <c r="C206" s="290" t="s">
        <v>41</v>
      </c>
      <c r="D206" s="293">
        <v>4412</v>
      </c>
    </row>
    <row r="207" spans="1:4" s="56" customFormat="1" ht="25.5">
      <c r="A207" s="504"/>
      <c r="B207" s="503"/>
      <c r="C207" s="290" t="s">
        <v>16</v>
      </c>
      <c r="D207" s="311">
        <v>27.137996795767748</v>
      </c>
    </row>
    <row r="208" spans="1:4" s="56" customFormat="1">
      <c r="A208" s="504"/>
      <c r="B208" s="503" t="s">
        <v>176</v>
      </c>
      <c r="C208" s="290" t="s">
        <v>41</v>
      </c>
      <c r="D208" s="293">
        <v>381</v>
      </c>
    </row>
    <row r="209" spans="1:4" s="56" customFormat="1" ht="25.5">
      <c r="A209" s="504"/>
      <c r="B209" s="503"/>
      <c r="C209" s="290" t="s">
        <v>16</v>
      </c>
      <c r="D209" s="311">
        <v>2.3853525552978185</v>
      </c>
    </row>
    <row r="210" spans="1:4" s="56" customFormat="1">
      <c r="A210" s="504"/>
      <c r="B210" s="503" t="s">
        <v>38</v>
      </c>
      <c r="C210" s="290" t="s">
        <v>41</v>
      </c>
      <c r="D210" s="293">
        <v>218083</v>
      </c>
    </row>
    <row r="211" spans="1:4" s="56" customFormat="1" ht="25.5">
      <c r="A211" s="504"/>
      <c r="B211" s="503"/>
      <c r="C211" s="290" t="s">
        <v>16</v>
      </c>
      <c r="D211" s="311">
        <v>3.6857262336130172</v>
      </c>
    </row>
    <row r="212" spans="1:4" s="56" customFormat="1">
      <c r="A212" s="504"/>
      <c r="B212" s="506" t="s">
        <v>39</v>
      </c>
      <c r="C212" s="290" t="s">
        <v>41</v>
      </c>
      <c r="D212" s="293">
        <v>9406</v>
      </c>
    </row>
    <row r="213" spans="1:4" s="56" customFormat="1" ht="25.5">
      <c r="A213" s="504"/>
      <c r="B213" s="506"/>
      <c r="C213" s="290" t="s">
        <v>16</v>
      </c>
      <c r="D213" s="311">
        <v>0.36207775214364291</v>
      </c>
    </row>
    <row r="214" spans="1:4" s="56" customFormat="1">
      <c r="A214" s="504"/>
      <c r="B214" s="506" t="s">
        <v>40</v>
      </c>
      <c r="C214" s="290" t="s">
        <v>41</v>
      </c>
      <c r="D214" s="293">
        <v>208677</v>
      </c>
    </row>
    <row r="215" spans="1:4" s="56" customFormat="1" ht="25.5">
      <c r="A215" s="504"/>
      <c r="B215" s="506"/>
      <c r="C215" s="290" t="s">
        <v>16</v>
      </c>
      <c r="D215" s="311">
        <v>3.3236484814693745</v>
      </c>
    </row>
    <row r="216" spans="1:4" s="56" customFormat="1">
      <c r="A216" s="508"/>
      <c r="B216" s="505" t="s">
        <v>13</v>
      </c>
      <c r="C216" s="290" t="s">
        <v>41</v>
      </c>
      <c r="D216" s="293">
        <v>223955</v>
      </c>
    </row>
    <row r="217" spans="1:4" s="56" customFormat="1" ht="25.5">
      <c r="A217" s="508"/>
      <c r="B217" s="505"/>
      <c r="C217" s="290" t="s">
        <v>16</v>
      </c>
      <c r="D217" s="293">
        <v>100</v>
      </c>
    </row>
    <row r="218" spans="1:4" s="56" customFormat="1" ht="29.25" customHeight="1">
      <c r="A218" s="58" t="s">
        <v>47</v>
      </c>
      <c r="B218" s="14" t="s">
        <v>190</v>
      </c>
      <c r="C218" s="3"/>
      <c r="D218" s="293">
        <v>0</v>
      </c>
    </row>
    <row r="219" spans="1:4" s="56" customFormat="1" ht="15.75">
      <c r="A219" s="294"/>
      <c r="B219" s="37" t="s">
        <v>187</v>
      </c>
      <c r="C219" s="8" t="s">
        <v>14</v>
      </c>
      <c r="D219" s="293">
        <v>703</v>
      </c>
    </row>
    <row r="220" spans="1:4" s="56" customFormat="1" ht="20.25" customHeight="1">
      <c r="A220" s="294"/>
      <c r="B220" s="296" t="s">
        <v>246</v>
      </c>
      <c r="C220" s="9" t="s">
        <v>43</v>
      </c>
      <c r="D220" s="293">
        <v>113.5</v>
      </c>
    </row>
    <row r="221" spans="1:4" s="56" customFormat="1" ht="18" customHeight="1">
      <c r="A221" s="289"/>
      <c r="B221" s="296" t="s">
        <v>178</v>
      </c>
      <c r="C221" s="9" t="s">
        <v>44</v>
      </c>
      <c r="D221" s="293">
        <v>553.79999999999995</v>
      </c>
    </row>
    <row r="222" spans="1:4" s="56" customFormat="1" ht="17.25">
      <c r="A222" s="289"/>
      <c r="B222" s="295" t="s">
        <v>188</v>
      </c>
      <c r="C222" s="9" t="s">
        <v>44</v>
      </c>
      <c r="D222" s="293">
        <v>485.9</v>
      </c>
    </row>
    <row r="223" spans="1:4" s="56" customFormat="1" ht="17.25" customHeight="1">
      <c r="A223" s="58" t="s">
        <v>48</v>
      </c>
      <c r="B223" s="7" t="s">
        <v>42</v>
      </c>
      <c r="C223" s="9"/>
      <c r="D223" s="293">
        <v>0</v>
      </c>
    </row>
    <row r="224" spans="1:4" s="56" customFormat="1" ht="17.25" customHeight="1">
      <c r="A224" s="289"/>
      <c r="B224" s="10" t="s">
        <v>25</v>
      </c>
      <c r="C224" s="9" t="s">
        <v>14</v>
      </c>
      <c r="D224" s="293">
        <v>542</v>
      </c>
    </row>
    <row r="225" spans="1:4" s="56" customFormat="1" ht="25.5" customHeight="1">
      <c r="A225" s="289"/>
      <c r="B225" s="295" t="s">
        <v>202</v>
      </c>
      <c r="C225" s="9" t="s">
        <v>203</v>
      </c>
      <c r="D225" s="293">
        <v>16.13</v>
      </c>
    </row>
    <row r="226" spans="1:4" s="56" customFormat="1" ht="16.5" customHeight="1">
      <c r="A226" s="289"/>
      <c r="B226" s="10" t="s">
        <v>26</v>
      </c>
      <c r="C226" s="9" t="s">
        <v>14</v>
      </c>
      <c r="D226" s="293">
        <v>332</v>
      </c>
    </row>
    <row r="227" spans="1:4" s="56" customFormat="1" ht="25.5" customHeight="1">
      <c r="A227" s="289"/>
      <c r="B227" s="295" t="s">
        <v>204</v>
      </c>
      <c r="C227" s="9" t="s">
        <v>203</v>
      </c>
      <c r="D227" s="293">
        <v>23.11</v>
      </c>
    </row>
    <row r="228" spans="1:4" s="56" customFormat="1" ht="29.25" customHeight="1">
      <c r="A228" s="58" t="s">
        <v>49</v>
      </c>
      <c r="B228" s="14" t="s">
        <v>200</v>
      </c>
      <c r="C228" s="16" t="s">
        <v>14</v>
      </c>
      <c r="D228" s="312">
        <v>243138</v>
      </c>
    </row>
    <row r="229" spans="1:4" s="56" customFormat="1">
      <c r="A229" s="507" t="s">
        <v>205</v>
      </c>
      <c r="B229" s="496" t="s">
        <v>179</v>
      </c>
      <c r="C229" s="16" t="s">
        <v>14</v>
      </c>
      <c r="D229" s="312">
        <v>237954</v>
      </c>
    </row>
    <row r="230" spans="1:4" s="56" customFormat="1">
      <c r="A230" s="494"/>
      <c r="B230" s="496"/>
      <c r="C230" s="15" t="s">
        <v>209</v>
      </c>
      <c r="D230" s="311">
        <v>97.867877501665717</v>
      </c>
    </row>
    <row r="231" spans="1:4" s="56" customFormat="1">
      <c r="A231" s="494" t="s">
        <v>206</v>
      </c>
      <c r="B231" s="509" t="s">
        <v>180</v>
      </c>
      <c r="C231" s="16" t="s">
        <v>14</v>
      </c>
      <c r="D231" s="312">
        <v>709</v>
      </c>
    </row>
    <row r="232" spans="1:4" s="56" customFormat="1">
      <c r="A232" s="494"/>
      <c r="B232" s="509"/>
      <c r="C232" s="15" t="s">
        <v>210</v>
      </c>
      <c r="D232" s="311">
        <v>0.29795674794287974</v>
      </c>
    </row>
    <row r="233" spans="1:4" s="56" customFormat="1">
      <c r="A233" s="494"/>
      <c r="B233" s="510" t="s">
        <v>181</v>
      </c>
      <c r="C233" s="16" t="s">
        <v>14</v>
      </c>
      <c r="D233" s="312">
        <v>555</v>
      </c>
    </row>
    <row r="234" spans="1:4" s="56" customFormat="1">
      <c r="A234" s="494"/>
      <c r="B234" s="510"/>
      <c r="C234" s="15" t="s">
        <v>211</v>
      </c>
      <c r="D234" s="311">
        <v>78.279266572637525</v>
      </c>
    </row>
    <row r="235" spans="1:4" s="56" customFormat="1">
      <c r="A235" s="494"/>
      <c r="B235" s="510" t="s">
        <v>182</v>
      </c>
      <c r="C235" s="16" t="s">
        <v>14</v>
      </c>
      <c r="D235" s="312">
        <v>34</v>
      </c>
    </row>
    <row r="236" spans="1:4" s="56" customFormat="1">
      <c r="A236" s="494"/>
      <c r="B236" s="510"/>
      <c r="C236" s="15" t="s">
        <v>211</v>
      </c>
      <c r="D236" s="311">
        <v>4.7954866008462629</v>
      </c>
    </row>
    <row r="237" spans="1:4" s="56" customFormat="1">
      <c r="A237" s="494" t="s">
        <v>207</v>
      </c>
      <c r="B237" s="496" t="s">
        <v>61</v>
      </c>
      <c r="C237" s="16" t="s">
        <v>14</v>
      </c>
      <c r="D237" s="312">
        <v>5184</v>
      </c>
    </row>
    <row r="238" spans="1:4" s="56" customFormat="1">
      <c r="A238" s="494"/>
      <c r="B238" s="496"/>
      <c r="C238" s="15" t="s">
        <v>209</v>
      </c>
      <c r="D238" s="311">
        <v>2.132122498334279</v>
      </c>
    </row>
    <row r="239" spans="1:4" s="56" customFormat="1">
      <c r="A239" s="494" t="s">
        <v>208</v>
      </c>
      <c r="B239" s="496" t="s">
        <v>62</v>
      </c>
      <c r="C239" s="16" t="s">
        <v>14</v>
      </c>
      <c r="D239" s="312">
        <v>90633</v>
      </c>
    </row>
    <row r="240" spans="1:4" s="56" customFormat="1">
      <c r="A240" s="494"/>
      <c r="B240" s="496"/>
      <c r="C240" s="15" t="s">
        <v>212</v>
      </c>
      <c r="D240" s="311">
        <v>38.088454070954889</v>
      </c>
    </row>
    <row r="241" spans="1:4" s="56" customFormat="1" ht="28.5" customHeight="1">
      <c r="A241" s="58" t="s">
        <v>107</v>
      </c>
      <c r="B241" s="14" t="s">
        <v>143</v>
      </c>
      <c r="C241" s="57"/>
      <c r="D241" s="293">
        <v>0</v>
      </c>
    </row>
    <row r="242" spans="1:4" s="56" customFormat="1">
      <c r="A242" s="494"/>
      <c r="B242" s="495" t="s">
        <v>20</v>
      </c>
      <c r="C242" s="15" t="s">
        <v>69</v>
      </c>
      <c r="D242" s="293">
        <v>100</v>
      </c>
    </row>
    <row r="243" spans="1:4" s="56" customFormat="1">
      <c r="A243" s="494"/>
      <c r="B243" s="495"/>
      <c r="C243" s="15" t="s">
        <v>70</v>
      </c>
      <c r="D243" s="293">
        <v>0</v>
      </c>
    </row>
    <row r="244" spans="1:4" s="56" customFormat="1">
      <c r="A244" s="494"/>
      <c r="B244" s="495"/>
      <c r="C244" s="15" t="s">
        <v>68</v>
      </c>
      <c r="D244" s="293">
        <v>222</v>
      </c>
    </row>
    <row r="245" spans="1:4" s="56" customFormat="1">
      <c r="A245" s="494"/>
      <c r="B245" s="495" t="s">
        <v>21</v>
      </c>
      <c r="C245" s="15" t="s">
        <v>69</v>
      </c>
      <c r="D245" s="293">
        <v>96.3</v>
      </c>
    </row>
    <row r="246" spans="1:4" s="56" customFormat="1">
      <c r="A246" s="494"/>
      <c r="B246" s="495"/>
      <c r="C246" s="15" t="s">
        <v>70</v>
      </c>
      <c r="D246" s="293">
        <v>3.7</v>
      </c>
    </row>
    <row r="247" spans="1:4" s="56" customFormat="1">
      <c r="A247" s="494"/>
      <c r="B247" s="495"/>
      <c r="C247" s="15" t="s">
        <v>68</v>
      </c>
      <c r="D247" s="293">
        <v>27</v>
      </c>
    </row>
    <row r="248" spans="1:4" s="56" customFormat="1">
      <c r="A248" s="494"/>
      <c r="B248" s="495" t="s">
        <v>22</v>
      </c>
      <c r="C248" s="15" t="s">
        <v>69</v>
      </c>
      <c r="D248" s="293">
        <v>100</v>
      </c>
    </row>
    <row r="249" spans="1:4" s="56" customFormat="1">
      <c r="A249" s="494"/>
      <c r="B249" s="495"/>
      <c r="C249" s="15" t="s">
        <v>70</v>
      </c>
      <c r="D249" s="293">
        <v>0</v>
      </c>
    </row>
    <row r="250" spans="1:4" s="56" customFormat="1">
      <c r="A250" s="494"/>
      <c r="B250" s="495"/>
      <c r="C250" s="15" t="s">
        <v>68</v>
      </c>
      <c r="D250" s="293">
        <v>1</v>
      </c>
    </row>
    <row r="251" spans="1:4" s="56" customFormat="1">
      <c r="A251" s="494"/>
      <c r="B251" s="495" t="s">
        <v>23</v>
      </c>
      <c r="C251" s="15" t="s">
        <v>69</v>
      </c>
      <c r="D251" s="293">
        <v>100</v>
      </c>
    </row>
    <row r="252" spans="1:4" s="56" customFormat="1">
      <c r="A252" s="494"/>
      <c r="B252" s="495"/>
      <c r="C252" s="15" t="s">
        <v>70</v>
      </c>
      <c r="D252" s="293">
        <v>0</v>
      </c>
    </row>
    <row r="253" spans="1:4" s="56" customFormat="1">
      <c r="A253" s="494"/>
      <c r="B253" s="495"/>
      <c r="C253" s="15" t="s">
        <v>68</v>
      </c>
      <c r="D253" s="293">
        <v>12</v>
      </c>
    </row>
    <row r="254" spans="1:4" s="56" customFormat="1">
      <c r="A254" s="494"/>
      <c r="B254" s="495" t="s">
        <v>24</v>
      </c>
      <c r="C254" s="15" t="s">
        <v>69</v>
      </c>
      <c r="D254" s="293">
        <v>100</v>
      </c>
    </row>
    <row r="255" spans="1:4" s="56" customFormat="1">
      <c r="A255" s="494"/>
      <c r="B255" s="495"/>
      <c r="C255" s="15" t="s">
        <v>70</v>
      </c>
      <c r="D255" s="293">
        <v>0</v>
      </c>
    </row>
    <row r="256" spans="1:4" s="56" customFormat="1">
      <c r="A256" s="494"/>
      <c r="B256" s="495"/>
      <c r="C256" s="15" t="s">
        <v>68</v>
      </c>
      <c r="D256" s="293">
        <v>77</v>
      </c>
    </row>
    <row r="257" spans="1:4" s="56" customFormat="1" ht="15.75" thickBot="1">
      <c r="A257" s="300" t="s">
        <v>303</v>
      </c>
      <c r="B257" s="301"/>
      <c r="C257" s="302"/>
      <c r="D257" s="308"/>
    </row>
    <row r="258" spans="1:4" s="56" customFormat="1">
      <c r="A258" s="497" t="s">
        <v>27</v>
      </c>
      <c r="B258" s="499" t="s">
        <v>29</v>
      </c>
      <c r="C258" s="499" t="s">
        <v>28</v>
      </c>
      <c r="D258" s="501" t="s">
        <v>422</v>
      </c>
    </row>
    <row r="259" spans="1:4" s="56" customFormat="1" ht="15.75" thickBot="1">
      <c r="A259" s="498"/>
      <c r="B259" s="500"/>
      <c r="C259" s="500"/>
      <c r="D259" s="502"/>
    </row>
    <row r="260" spans="1:4" s="56" customFormat="1" ht="15.75" thickBot="1">
      <c r="A260" s="41">
        <v>1</v>
      </c>
      <c r="B260" s="42">
        <v>2</v>
      </c>
      <c r="C260" s="42">
        <v>3</v>
      </c>
      <c r="D260" s="43">
        <v>4</v>
      </c>
    </row>
    <row r="261" spans="1:4" s="56" customFormat="1" ht="16.5" customHeight="1">
      <c r="A261" s="45" t="s">
        <v>45</v>
      </c>
      <c r="B261" s="46" t="s">
        <v>30</v>
      </c>
      <c r="C261" s="47"/>
      <c r="D261" s="293">
        <v>0</v>
      </c>
    </row>
    <row r="262" spans="1:4" s="56" customFormat="1" ht="29.25" customHeight="1">
      <c r="A262" s="58" t="s">
        <v>191</v>
      </c>
      <c r="B262" s="10" t="s">
        <v>258</v>
      </c>
      <c r="C262" s="289" t="s">
        <v>12</v>
      </c>
      <c r="D262" s="293">
        <v>11854.6</v>
      </c>
    </row>
    <row r="263" spans="1:4" s="56" customFormat="1" ht="15.75">
      <c r="A263" s="294"/>
      <c r="B263" s="11" t="s">
        <v>31</v>
      </c>
      <c r="C263" s="292" t="s">
        <v>192</v>
      </c>
      <c r="D263" s="293">
        <v>21.9</v>
      </c>
    </row>
    <row r="264" spans="1:4" s="56" customFormat="1" ht="15.75">
      <c r="A264" s="294"/>
      <c r="B264" s="28" t="s">
        <v>185</v>
      </c>
      <c r="C264" s="292" t="s">
        <v>192</v>
      </c>
      <c r="D264" s="293">
        <v>18.2</v>
      </c>
    </row>
    <row r="265" spans="1:4" s="56" customFormat="1" ht="15.75">
      <c r="A265" s="294"/>
      <c r="B265" s="11" t="s">
        <v>32</v>
      </c>
      <c r="C265" s="292" t="s">
        <v>192</v>
      </c>
      <c r="D265" s="293">
        <v>36.299999999999997</v>
      </c>
    </row>
    <row r="266" spans="1:4" s="56" customFormat="1" ht="15.75">
      <c r="A266" s="294"/>
      <c r="B266" s="11" t="s">
        <v>174</v>
      </c>
      <c r="C266" s="292" t="s">
        <v>192</v>
      </c>
      <c r="D266" s="293">
        <v>23.6</v>
      </c>
    </row>
    <row r="267" spans="1:4" s="56" customFormat="1" ht="17.25" customHeight="1">
      <c r="A267" s="294"/>
      <c r="B267" s="25" t="s">
        <v>175</v>
      </c>
      <c r="C267" s="292" t="s">
        <v>189</v>
      </c>
      <c r="D267" s="293">
        <v>20.100000000000001</v>
      </c>
    </row>
    <row r="268" spans="1:4" s="56" customFormat="1" ht="30.75" customHeight="1">
      <c r="A268" s="58" t="s">
        <v>193</v>
      </c>
      <c r="B268" s="10" t="s">
        <v>259</v>
      </c>
      <c r="C268" s="289" t="s">
        <v>12</v>
      </c>
      <c r="D268" s="293">
        <v>109.6</v>
      </c>
    </row>
    <row r="269" spans="1:4" s="56" customFormat="1" ht="15.75">
      <c r="A269" s="294"/>
      <c r="B269" s="11" t="s">
        <v>31</v>
      </c>
      <c r="C269" s="292" t="s">
        <v>194</v>
      </c>
      <c r="D269" s="293">
        <v>0</v>
      </c>
    </row>
    <row r="270" spans="1:4" s="56" customFormat="1" ht="15.75">
      <c r="A270" s="294"/>
      <c r="B270" s="11" t="s">
        <v>185</v>
      </c>
      <c r="C270" s="292" t="s">
        <v>194</v>
      </c>
      <c r="D270" s="293">
        <v>0</v>
      </c>
    </row>
    <row r="271" spans="1:4" s="56" customFormat="1" ht="15.75">
      <c r="A271" s="294"/>
      <c r="B271" s="11" t="s">
        <v>32</v>
      </c>
      <c r="C271" s="292" t="s">
        <v>194</v>
      </c>
      <c r="D271" s="293">
        <v>39.4</v>
      </c>
    </row>
    <row r="272" spans="1:4" s="56" customFormat="1" ht="15.75">
      <c r="A272" s="294"/>
      <c r="B272" s="11" t="s">
        <v>186</v>
      </c>
      <c r="C272" s="292" t="s">
        <v>194</v>
      </c>
      <c r="D272" s="293">
        <v>60.6</v>
      </c>
    </row>
    <row r="273" spans="1:4" s="56" customFormat="1" ht="30" customHeight="1">
      <c r="A273" s="58" t="s">
        <v>195</v>
      </c>
      <c r="B273" s="10" t="s">
        <v>33</v>
      </c>
      <c r="C273" s="289" t="s">
        <v>14</v>
      </c>
      <c r="D273" s="293">
        <v>2120</v>
      </c>
    </row>
    <row r="274" spans="1:4" s="56" customFormat="1" ht="15.75">
      <c r="A274" s="294"/>
      <c r="B274" s="11" t="s">
        <v>31</v>
      </c>
      <c r="C274" s="292" t="s">
        <v>196</v>
      </c>
      <c r="D274" s="293">
        <v>4.5999999999999996</v>
      </c>
    </row>
    <row r="275" spans="1:4" s="56" customFormat="1" ht="15.75">
      <c r="A275" s="294"/>
      <c r="B275" s="11" t="s">
        <v>185</v>
      </c>
      <c r="C275" s="292" t="s">
        <v>196</v>
      </c>
      <c r="D275" s="293">
        <v>8.1</v>
      </c>
    </row>
    <row r="276" spans="1:4" s="56" customFormat="1" ht="15.75">
      <c r="A276" s="294"/>
      <c r="B276" s="11" t="s">
        <v>32</v>
      </c>
      <c r="C276" s="292" t="s">
        <v>196</v>
      </c>
      <c r="D276" s="293">
        <v>87.3</v>
      </c>
    </row>
    <row r="277" spans="1:4" s="56" customFormat="1" ht="29.25" customHeight="1">
      <c r="A277" s="58" t="s">
        <v>197</v>
      </c>
      <c r="B277" s="10" t="s">
        <v>34</v>
      </c>
      <c r="C277" s="289" t="s">
        <v>15</v>
      </c>
      <c r="D277" s="293">
        <v>2231.46</v>
      </c>
    </row>
    <row r="278" spans="1:4" s="56" customFormat="1" ht="15.75">
      <c r="A278" s="294"/>
      <c r="B278" s="11" t="s">
        <v>31</v>
      </c>
      <c r="C278" s="289" t="s">
        <v>198</v>
      </c>
      <c r="D278" s="293">
        <v>56.1</v>
      </c>
    </row>
    <row r="279" spans="1:4" s="56" customFormat="1" ht="15.75">
      <c r="A279" s="294"/>
      <c r="B279" s="11" t="s">
        <v>185</v>
      </c>
      <c r="C279" s="289" t="s">
        <v>198</v>
      </c>
      <c r="D279" s="293">
        <v>25.4</v>
      </c>
    </row>
    <row r="280" spans="1:4" s="56" customFormat="1" ht="15.75">
      <c r="A280" s="294"/>
      <c r="B280" s="11" t="s">
        <v>32</v>
      </c>
      <c r="C280" s="289" t="s">
        <v>198</v>
      </c>
      <c r="D280" s="293">
        <v>18.5</v>
      </c>
    </row>
    <row r="281" spans="1:4" s="56" customFormat="1" ht="17.25" customHeight="1">
      <c r="A281" s="58" t="s">
        <v>46</v>
      </c>
      <c r="B281" s="14" t="s">
        <v>35</v>
      </c>
      <c r="C281" s="3"/>
      <c r="D281" s="293">
        <v>0</v>
      </c>
    </row>
    <row r="282" spans="1:4" s="56" customFormat="1">
      <c r="A282" s="504"/>
      <c r="B282" s="503" t="s">
        <v>36</v>
      </c>
      <c r="C282" s="290" t="s">
        <v>41</v>
      </c>
      <c r="D282" s="293">
        <v>52</v>
      </c>
    </row>
    <row r="283" spans="1:4" s="56" customFormat="1" ht="22.5" customHeight="1">
      <c r="A283" s="504"/>
      <c r="B283" s="503"/>
      <c r="C283" s="290" t="s">
        <v>16</v>
      </c>
      <c r="D283" s="314">
        <v>0.44015218899998398</v>
      </c>
    </row>
    <row r="284" spans="1:4" s="56" customFormat="1">
      <c r="A284" s="504"/>
      <c r="B284" s="503" t="s">
        <v>37</v>
      </c>
      <c r="C284" s="290" t="s">
        <v>41</v>
      </c>
      <c r="D284" s="293">
        <v>153</v>
      </c>
    </row>
    <row r="285" spans="1:4" s="56" customFormat="1" ht="25.5">
      <c r="A285" s="504"/>
      <c r="B285" s="503"/>
      <c r="C285" s="290" t="s">
        <v>16</v>
      </c>
      <c r="D285" s="314">
        <v>2.5761102825965264E-3</v>
      </c>
    </row>
    <row r="286" spans="1:4" s="56" customFormat="1">
      <c r="A286" s="504"/>
      <c r="B286" s="503" t="s">
        <v>17</v>
      </c>
      <c r="C286" s="290" t="s">
        <v>41</v>
      </c>
      <c r="D286" s="293">
        <v>0</v>
      </c>
    </row>
    <row r="287" spans="1:4" s="56" customFormat="1" ht="25.5">
      <c r="A287" s="504"/>
      <c r="B287" s="503"/>
      <c r="C287" s="290" t="s">
        <v>16</v>
      </c>
      <c r="D287" s="314">
        <v>0</v>
      </c>
    </row>
    <row r="288" spans="1:4" s="56" customFormat="1">
      <c r="A288" s="504"/>
      <c r="B288" s="503" t="s">
        <v>18</v>
      </c>
      <c r="C288" s="290" t="s">
        <v>41</v>
      </c>
      <c r="D288" s="293">
        <v>0</v>
      </c>
    </row>
    <row r="289" spans="1:4" s="56" customFormat="1" ht="25.5">
      <c r="A289" s="504"/>
      <c r="B289" s="503"/>
      <c r="C289" s="290" t="s">
        <v>16</v>
      </c>
      <c r="D289" s="314">
        <v>0</v>
      </c>
    </row>
    <row r="290" spans="1:4" s="56" customFormat="1">
      <c r="A290" s="504"/>
      <c r="B290" s="503" t="s">
        <v>19</v>
      </c>
      <c r="C290" s="290" t="s">
        <v>41</v>
      </c>
      <c r="D290" s="293">
        <v>1850</v>
      </c>
    </row>
    <row r="291" spans="1:4" s="56" customFormat="1" ht="25.5">
      <c r="A291" s="504"/>
      <c r="B291" s="503"/>
      <c r="C291" s="290" t="s">
        <v>16</v>
      </c>
      <c r="D291" s="314">
        <v>3.1169565479915881E-2</v>
      </c>
    </row>
    <row r="292" spans="1:4" s="56" customFormat="1">
      <c r="A292" s="504"/>
      <c r="B292" s="503" t="s">
        <v>176</v>
      </c>
      <c r="C292" s="290" t="s">
        <v>41</v>
      </c>
      <c r="D292" s="293">
        <v>94</v>
      </c>
    </row>
    <row r="293" spans="1:4" s="56" customFormat="1" ht="25.5">
      <c r="A293" s="504"/>
      <c r="B293" s="503"/>
      <c r="C293" s="290" t="s">
        <v>16</v>
      </c>
      <c r="D293" s="314">
        <v>4.3945729280838505E-3</v>
      </c>
    </row>
    <row r="294" spans="1:4" s="56" customFormat="1">
      <c r="A294" s="504"/>
      <c r="B294" s="503" t="s">
        <v>38</v>
      </c>
      <c r="C294" s="290" t="s">
        <v>41</v>
      </c>
      <c r="D294" s="312">
        <v>86340</v>
      </c>
    </row>
    <row r="295" spans="1:4" s="56" customFormat="1" ht="25.5">
      <c r="A295" s="504"/>
      <c r="B295" s="503"/>
      <c r="C295" s="290" t="s">
        <v>16</v>
      </c>
      <c r="D295" s="314">
        <v>2.7370071289466329E-2</v>
      </c>
    </row>
    <row r="296" spans="1:4" s="56" customFormat="1">
      <c r="A296" s="504"/>
      <c r="B296" s="506" t="s">
        <v>39</v>
      </c>
      <c r="C296" s="290" t="s">
        <v>41</v>
      </c>
      <c r="D296" s="293">
        <v>26240</v>
      </c>
    </row>
    <row r="297" spans="1:4" s="56" customFormat="1" ht="25.5">
      <c r="A297" s="504"/>
      <c r="B297" s="506"/>
      <c r="C297" s="290" t="s">
        <v>16</v>
      </c>
      <c r="D297" s="314">
        <v>8.3182147041572663E-3</v>
      </c>
    </row>
    <row r="298" spans="1:4" s="56" customFormat="1">
      <c r="A298" s="504"/>
      <c r="B298" s="506" t="s">
        <v>40</v>
      </c>
      <c r="C298" s="290" t="s">
        <v>41</v>
      </c>
      <c r="D298" s="293">
        <v>60100</v>
      </c>
    </row>
    <row r="299" spans="1:4" s="56" customFormat="1" ht="25.5">
      <c r="A299" s="504"/>
      <c r="B299" s="506"/>
      <c r="C299" s="290" t="s">
        <v>16</v>
      </c>
      <c r="D299" s="314">
        <v>1.9051856585309061E-2</v>
      </c>
    </row>
    <row r="300" spans="1:4" s="56" customFormat="1">
      <c r="A300" s="508"/>
      <c r="B300" s="505" t="s">
        <v>13</v>
      </c>
      <c r="C300" s="290" t="s">
        <v>41</v>
      </c>
      <c r="D300" s="293">
        <v>88489</v>
      </c>
    </row>
    <row r="301" spans="1:4" s="56" customFormat="1" ht="25.5">
      <c r="A301" s="508"/>
      <c r="B301" s="505"/>
      <c r="C301" s="290" t="s">
        <v>16</v>
      </c>
      <c r="D301" s="314">
        <v>0.50566250898004661</v>
      </c>
    </row>
    <row r="302" spans="1:4" s="56" customFormat="1" ht="30.75" customHeight="1">
      <c r="A302" s="58" t="s">
        <v>47</v>
      </c>
      <c r="B302" s="14" t="s">
        <v>190</v>
      </c>
      <c r="C302" s="3"/>
      <c r="D302" s="293">
        <v>0</v>
      </c>
    </row>
    <row r="303" spans="1:4" s="56" customFormat="1" ht="15.75">
      <c r="A303" s="294"/>
      <c r="B303" s="37" t="s">
        <v>187</v>
      </c>
      <c r="C303" s="8" t="s">
        <v>14</v>
      </c>
      <c r="D303" s="293">
        <v>56</v>
      </c>
    </row>
    <row r="304" spans="1:4" s="56" customFormat="1" ht="17.25" customHeight="1">
      <c r="A304" s="294"/>
      <c r="B304" s="296" t="s">
        <v>246</v>
      </c>
      <c r="C304" s="9" t="s">
        <v>43</v>
      </c>
      <c r="D304" s="311">
        <v>28.463999999999999</v>
      </c>
    </row>
    <row r="305" spans="1:4" s="56" customFormat="1" ht="20.25" customHeight="1">
      <c r="A305" s="289"/>
      <c r="B305" s="296" t="s">
        <v>178</v>
      </c>
      <c r="C305" s="9" t="s">
        <v>44</v>
      </c>
      <c r="D305" s="311">
        <v>110.121</v>
      </c>
    </row>
    <row r="306" spans="1:4" s="56" customFormat="1" ht="17.25">
      <c r="A306" s="289"/>
      <c r="B306" s="295" t="s">
        <v>188</v>
      </c>
      <c r="C306" s="9" t="s">
        <v>44</v>
      </c>
      <c r="D306" s="311">
        <v>8.2880000000000003</v>
      </c>
    </row>
    <row r="307" spans="1:4" s="56" customFormat="1" ht="16.5" customHeight="1">
      <c r="A307" s="58" t="s">
        <v>48</v>
      </c>
      <c r="B307" s="7" t="s">
        <v>42</v>
      </c>
      <c r="C307" s="9"/>
      <c r="D307" s="293">
        <v>0</v>
      </c>
    </row>
    <row r="308" spans="1:4" s="56" customFormat="1" ht="18" customHeight="1">
      <c r="A308" s="289"/>
      <c r="B308" s="10" t="s">
        <v>25</v>
      </c>
      <c r="C308" s="9" t="s">
        <v>14</v>
      </c>
      <c r="D308" s="293">
        <v>311</v>
      </c>
    </row>
    <row r="309" spans="1:4" s="56" customFormat="1" ht="26.25" customHeight="1">
      <c r="A309" s="289"/>
      <c r="B309" s="295" t="s">
        <v>202</v>
      </c>
      <c r="C309" s="9" t="s">
        <v>203</v>
      </c>
      <c r="D309" s="293">
        <v>12</v>
      </c>
    </row>
    <row r="310" spans="1:4" s="56" customFormat="1" ht="14.25" customHeight="1">
      <c r="A310" s="289"/>
      <c r="B310" s="10" t="s">
        <v>26</v>
      </c>
      <c r="C310" s="9" t="s">
        <v>14</v>
      </c>
      <c r="D310" s="293">
        <v>164</v>
      </c>
    </row>
    <row r="311" spans="1:4" s="56" customFormat="1" ht="23.25" customHeight="1">
      <c r="A311" s="289"/>
      <c r="B311" s="295" t="s">
        <v>204</v>
      </c>
      <c r="C311" s="9" t="s">
        <v>203</v>
      </c>
      <c r="D311" s="293">
        <v>45</v>
      </c>
    </row>
    <row r="312" spans="1:4" s="56" customFormat="1" ht="27.75" customHeight="1">
      <c r="A312" s="58" t="s">
        <v>49</v>
      </c>
      <c r="B312" s="14" t="s">
        <v>200</v>
      </c>
      <c r="C312" s="16" t="s">
        <v>14</v>
      </c>
      <c r="D312" s="293">
        <v>94998</v>
      </c>
    </row>
    <row r="313" spans="1:4" s="56" customFormat="1">
      <c r="A313" s="507" t="s">
        <v>205</v>
      </c>
      <c r="B313" s="496" t="s">
        <v>179</v>
      </c>
      <c r="C313" s="16" t="s">
        <v>14</v>
      </c>
      <c r="D313" s="293">
        <v>94998</v>
      </c>
    </row>
    <row r="314" spans="1:4" s="56" customFormat="1">
      <c r="A314" s="494"/>
      <c r="B314" s="496"/>
      <c r="C314" s="15" t="s">
        <v>209</v>
      </c>
      <c r="D314" s="293">
        <v>100</v>
      </c>
    </row>
    <row r="315" spans="1:4" s="56" customFormat="1">
      <c r="A315" s="494" t="s">
        <v>206</v>
      </c>
      <c r="B315" s="509" t="s">
        <v>180</v>
      </c>
      <c r="C315" s="16" t="s">
        <v>14</v>
      </c>
      <c r="D315" s="293">
        <v>6088</v>
      </c>
    </row>
    <row r="316" spans="1:4" s="56" customFormat="1">
      <c r="A316" s="494"/>
      <c r="B316" s="509"/>
      <c r="C316" s="15" t="s">
        <v>210</v>
      </c>
      <c r="D316" s="311">
        <v>6.4085559695993597</v>
      </c>
    </row>
    <row r="317" spans="1:4" s="56" customFormat="1">
      <c r="A317" s="494"/>
      <c r="B317" s="510" t="s">
        <v>181</v>
      </c>
      <c r="C317" s="16" t="s">
        <v>14</v>
      </c>
      <c r="D317" s="293">
        <v>321</v>
      </c>
    </row>
    <row r="318" spans="1:4" s="56" customFormat="1">
      <c r="A318" s="494"/>
      <c r="B318" s="510"/>
      <c r="C318" s="15" t="s">
        <v>211</v>
      </c>
      <c r="D318" s="311">
        <v>5.272667542706964</v>
      </c>
    </row>
    <row r="319" spans="1:4" s="56" customFormat="1">
      <c r="A319" s="494"/>
      <c r="B319" s="510" t="s">
        <v>182</v>
      </c>
      <c r="C319" s="16" t="s">
        <v>14</v>
      </c>
      <c r="D319" s="293">
        <v>5767</v>
      </c>
    </row>
    <row r="320" spans="1:4" s="56" customFormat="1">
      <c r="A320" s="494"/>
      <c r="B320" s="510"/>
      <c r="C320" s="15" t="s">
        <v>211</v>
      </c>
      <c r="D320" s="311">
        <v>94.727332457293031</v>
      </c>
    </row>
    <row r="321" spans="1:4" s="56" customFormat="1">
      <c r="A321" s="494" t="s">
        <v>207</v>
      </c>
      <c r="B321" s="496" t="s">
        <v>61</v>
      </c>
      <c r="C321" s="16" t="s">
        <v>14</v>
      </c>
      <c r="D321" s="293">
        <v>0</v>
      </c>
    </row>
    <row r="322" spans="1:4" s="56" customFormat="1">
      <c r="A322" s="494"/>
      <c r="B322" s="496"/>
      <c r="C322" s="15" t="s">
        <v>209</v>
      </c>
      <c r="D322" s="293" t="s">
        <v>433</v>
      </c>
    </row>
    <row r="323" spans="1:4" s="56" customFormat="1">
      <c r="A323" s="494" t="s">
        <v>208</v>
      </c>
      <c r="B323" s="496" t="s">
        <v>62</v>
      </c>
      <c r="C323" s="16" t="s">
        <v>14</v>
      </c>
      <c r="D323" s="293">
        <v>0</v>
      </c>
    </row>
    <row r="324" spans="1:4" s="56" customFormat="1">
      <c r="A324" s="494"/>
      <c r="B324" s="496"/>
      <c r="C324" s="15" t="s">
        <v>212</v>
      </c>
      <c r="D324" s="293" t="s">
        <v>433</v>
      </c>
    </row>
    <row r="325" spans="1:4" s="56" customFormat="1" ht="27.75" customHeight="1">
      <c r="A325" s="58" t="s">
        <v>107</v>
      </c>
      <c r="B325" s="14" t="s">
        <v>143</v>
      </c>
      <c r="C325" s="57"/>
      <c r="D325" s="293">
        <v>0</v>
      </c>
    </row>
    <row r="326" spans="1:4" s="56" customFormat="1">
      <c r="A326" s="494"/>
      <c r="B326" s="495" t="s">
        <v>20</v>
      </c>
      <c r="C326" s="15" t="s">
        <v>69</v>
      </c>
      <c r="D326" s="293">
        <v>100</v>
      </c>
    </row>
    <row r="327" spans="1:4" s="56" customFormat="1">
      <c r="A327" s="494"/>
      <c r="B327" s="495"/>
      <c r="C327" s="15" t="s">
        <v>70</v>
      </c>
      <c r="D327" s="293">
        <v>0</v>
      </c>
    </row>
    <row r="328" spans="1:4" s="56" customFormat="1">
      <c r="A328" s="494"/>
      <c r="B328" s="495"/>
      <c r="C328" s="15" t="s">
        <v>68</v>
      </c>
      <c r="D328" s="293">
        <v>68</v>
      </c>
    </row>
    <row r="329" spans="1:4" s="56" customFormat="1">
      <c r="A329" s="494"/>
      <c r="B329" s="495" t="s">
        <v>21</v>
      </c>
      <c r="C329" s="15" t="s">
        <v>69</v>
      </c>
      <c r="D329" s="293">
        <v>100</v>
      </c>
    </row>
    <row r="330" spans="1:4" s="56" customFormat="1">
      <c r="A330" s="494"/>
      <c r="B330" s="495"/>
      <c r="C330" s="15" t="s">
        <v>70</v>
      </c>
      <c r="D330" s="293">
        <v>0</v>
      </c>
    </row>
    <row r="331" spans="1:4" s="56" customFormat="1">
      <c r="A331" s="494"/>
      <c r="B331" s="495"/>
      <c r="C331" s="15" t="s">
        <v>68</v>
      </c>
      <c r="D331" s="293">
        <v>8</v>
      </c>
    </row>
    <row r="332" spans="1:4" s="56" customFormat="1">
      <c r="A332" s="494"/>
      <c r="B332" s="495" t="s">
        <v>22</v>
      </c>
      <c r="C332" s="15" t="s">
        <v>69</v>
      </c>
      <c r="D332" s="293">
        <v>0</v>
      </c>
    </row>
    <row r="333" spans="1:4" s="56" customFormat="1">
      <c r="A333" s="494"/>
      <c r="B333" s="495"/>
      <c r="C333" s="15" t="s">
        <v>70</v>
      </c>
      <c r="D333" s="293">
        <v>0</v>
      </c>
    </row>
    <row r="334" spans="1:4" s="56" customFormat="1">
      <c r="A334" s="494"/>
      <c r="B334" s="495"/>
      <c r="C334" s="15" t="s">
        <v>68</v>
      </c>
      <c r="D334" s="293">
        <v>0</v>
      </c>
    </row>
    <row r="335" spans="1:4" s="56" customFormat="1">
      <c r="A335" s="494"/>
      <c r="B335" s="495" t="s">
        <v>23</v>
      </c>
      <c r="C335" s="15" t="s">
        <v>69</v>
      </c>
      <c r="D335" s="293">
        <v>100</v>
      </c>
    </row>
    <row r="336" spans="1:4" s="56" customFormat="1">
      <c r="A336" s="494"/>
      <c r="B336" s="495"/>
      <c r="C336" s="15" t="s">
        <v>70</v>
      </c>
      <c r="D336" s="293">
        <v>0</v>
      </c>
    </row>
    <row r="337" spans="1:4" s="56" customFormat="1">
      <c r="A337" s="494"/>
      <c r="B337" s="495"/>
      <c r="C337" s="15" t="s">
        <v>68</v>
      </c>
      <c r="D337" s="293">
        <v>3</v>
      </c>
    </row>
    <row r="338" spans="1:4" s="56" customFormat="1">
      <c r="A338" s="494"/>
      <c r="B338" s="495" t="s">
        <v>24</v>
      </c>
      <c r="C338" s="15" t="s">
        <v>69</v>
      </c>
      <c r="D338" s="293">
        <v>100</v>
      </c>
    </row>
    <row r="339" spans="1:4" s="56" customFormat="1">
      <c r="A339" s="494"/>
      <c r="B339" s="495"/>
      <c r="C339" s="15" t="s">
        <v>70</v>
      </c>
      <c r="D339" s="293">
        <v>0</v>
      </c>
    </row>
    <row r="340" spans="1:4" s="56" customFormat="1">
      <c r="A340" s="494"/>
      <c r="B340" s="495"/>
      <c r="C340" s="15" t="s">
        <v>68</v>
      </c>
      <c r="D340" s="293">
        <v>28</v>
      </c>
    </row>
    <row r="341" spans="1:4" s="56" customFormat="1" ht="15.75" thickBot="1">
      <c r="A341" s="303" t="s">
        <v>304</v>
      </c>
      <c r="B341" s="304"/>
      <c r="C341" s="305"/>
      <c r="D341" s="307"/>
    </row>
    <row r="342" spans="1:4" s="56" customFormat="1">
      <c r="A342" s="497" t="s">
        <v>27</v>
      </c>
      <c r="B342" s="499" t="s">
        <v>29</v>
      </c>
      <c r="C342" s="499" t="s">
        <v>28</v>
      </c>
      <c r="D342" s="501" t="s">
        <v>422</v>
      </c>
    </row>
    <row r="343" spans="1:4" s="56" customFormat="1" ht="15.75" thickBot="1">
      <c r="A343" s="498"/>
      <c r="B343" s="500"/>
      <c r="C343" s="500"/>
      <c r="D343" s="502"/>
    </row>
    <row r="344" spans="1:4" s="56" customFormat="1" ht="15.75" thickBot="1">
      <c r="A344" s="41">
        <v>1</v>
      </c>
      <c r="B344" s="42">
        <v>2</v>
      </c>
      <c r="C344" s="42">
        <v>3</v>
      </c>
      <c r="D344" s="43">
        <v>4</v>
      </c>
    </row>
    <row r="345" spans="1:4" s="56" customFormat="1" ht="20.25" customHeight="1">
      <c r="A345" s="45" t="s">
        <v>45</v>
      </c>
      <c r="B345" s="46" t="s">
        <v>30</v>
      </c>
      <c r="C345" s="47"/>
      <c r="D345" s="293">
        <v>0</v>
      </c>
    </row>
    <row r="346" spans="1:4" s="56" customFormat="1" ht="30.75" customHeight="1">
      <c r="A346" s="58" t="s">
        <v>191</v>
      </c>
      <c r="B346" s="10" t="s">
        <v>258</v>
      </c>
      <c r="C346" s="289" t="s">
        <v>12</v>
      </c>
      <c r="D346" s="293">
        <v>5982.5</v>
      </c>
    </row>
    <row r="347" spans="1:4" s="56" customFormat="1" ht="15.75">
      <c r="A347" s="294"/>
      <c r="B347" s="11" t="s">
        <v>31</v>
      </c>
      <c r="C347" s="292" t="s">
        <v>192</v>
      </c>
      <c r="D347" s="293">
        <v>78.900000000000006</v>
      </c>
    </row>
    <row r="348" spans="1:4" s="56" customFormat="1" ht="15.75">
      <c r="A348" s="294"/>
      <c r="B348" s="28" t="s">
        <v>185</v>
      </c>
      <c r="C348" s="292" t="s">
        <v>192</v>
      </c>
      <c r="D348" s="293">
        <v>13</v>
      </c>
    </row>
    <row r="349" spans="1:4" s="56" customFormat="1" ht="15.75">
      <c r="A349" s="294"/>
      <c r="B349" s="11" t="s">
        <v>32</v>
      </c>
      <c r="C349" s="292" t="s">
        <v>192</v>
      </c>
      <c r="D349" s="293">
        <v>7.1</v>
      </c>
    </row>
    <row r="350" spans="1:4" s="56" customFormat="1" ht="15.75">
      <c r="A350" s="294"/>
      <c r="B350" s="11" t="s">
        <v>174</v>
      </c>
      <c r="C350" s="292" t="s">
        <v>192</v>
      </c>
      <c r="D350" s="293">
        <v>1</v>
      </c>
    </row>
    <row r="351" spans="1:4" s="56" customFormat="1" ht="18" customHeight="1">
      <c r="A351" s="294"/>
      <c r="B351" s="25" t="s">
        <v>175</v>
      </c>
      <c r="C351" s="292" t="s">
        <v>189</v>
      </c>
      <c r="D351" s="293">
        <v>2.7</v>
      </c>
    </row>
    <row r="352" spans="1:4" s="56" customFormat="1" ht="30" customHeight="1">
      <c r="A352" s="58" t="s">
        <v>193</v>
      </c>
      <c r="B352" s="10" t="s">
        <v>259</v>
      </c>
      <c r="C352" s="289" t="s">
        <v>12</v>
      </c>
      <c r="D352" s="293">
        <v>333.9</v>
      </c>
    </row>
    <row r="353" spans="1:4" s="56" customFormat="1" ht="15.75">
      <c r="A353" s="294"/>
      <c r="B353" s="11" t="s">
        <v>31</v>
      </c>
      <c r="C353" s="292" t="s">
        <v>194</v>
      </c>
      <c r="D353" s="293">
        <v>0.1</v>
      </c>
    </row>
    <row r="354" spans="1:4" s="56" customFormat="1" ht="15.75">
      <c r="A354" s="294"/>
      <c r="B354" s="11" t="s">
        <v>185</v>
      </c>
      <c r="C354" s="292" t="s">
        <v>194</v>
      </c>
      <c r="D354" s="293">
        <v>0</v>
      </c>
    </row>
    <row r="355" spans="1:4" s="56" customFormat="1" ht="15.75">
      <c r="A355" s="294"/>
      <c r="B355" s="11" t="s">
        <v>32</v>
      </c>
      <c r="C355" s="292" t="s">
        <v>194</v>
      </c>
      <c r="D355" s="293">
        <v>54.5</v>
      </c>
    </row>
    <row r="356" spans="1:4" s="56" customFormat="1" ht="15.75">
      <c r="A356" s="294"/>
      <c r="B356" s="11" t="s">
        <v>186</v>
      </c>
      <c r="C356" s="292" t="s">
        <v>194</v>
      </c>
      <c r="D356" s="293">
        <v>45.4</v>
      </c>
    </row>
    <row r="357" spans="1:4" s="56" customFormat="1" ht="29.25" customHeight="1">
      <c r="A357" s="58" t="s">
        <v>195</v>
      </c>
      <c r="B357" s="10" t="s">
        <v>33</v>
      </c>
      <c r="C357" s="289" t="s">
        <v>14</v>
      </c>
      <c r="D357" s="293">
        <v>956</v>
      </c>
    </row>
    <row r="358" spans="1:4" s="56" customFormat="1" ht="15.75">
      <c r="A358" s="294"/>
      <c r="B358" s="11" t="s">
        <v>31</v>
      </c>
      <c r="C358" s="292" t="s">
        <v>196</v>
      </c>
      <c r="D358" s="293">
        <v>33.299999999999997</v>
      </c>
    </row>
    <row r="359" spans="1:4" s="56" customFormat="1" ht="15.75">
      <c r="A359" s="294"/>
      <c r="B359" s="11" t="s">
        <v>185</v>
      </c>
      <c r="C359" s="292" t="s">
        <v>196</v>
      </c>
      <c r="D359" s="293">
        <v>20.7</v>
      </c>
    </row>
    <row r="360" spans="1:4" s="56" customFormat="1" ht="15.75">
      <c r="A360" s="294"/>
      <c r="B360" s="11" t="s">
        <v>32</v>
      </c>
      <c r="C360" s="292" t="s">
        <v>196</v>
      </c>
      <c r="D360" s="293">
        <v>46</v>
      </c>
    </row>
    <row r="361" spans="1:4" s="56" customFormat="1" ht="28.5" customHeight="1">
      <c r="A361" s="58" t="s">
        <v>197</v>
      </c>
      <c r="B361" s="10" t="s">
        <v>34</v>
      </c>
      <c r="C361" s="289" t="s">
        <v>15</v>
      </c>
      <c r="D361" s="293">
        <v>4768</v>
      </c>
    </row>
    <row r="362" spans="1:4" s="56" customFormat="1" ht="15.75">
      <c r="A362" s="294"/>
      <c r="B362" s="11" t="s">
        <v>31</v>
      </c>
      <c r="C362" s="289" t="s">
        <v>198</v>
      </c>
      <c r="D362" s="293">
        <v>79.2</v>
      </c>
    </row>
    <row r="363" spans="1:4" s="56" customFormat="1" ht="15.75">
      <c r="A363" s="294"/>
      <c r="B363" s="11" t="s">
        <v>185</v>
      </c>
      <c r="C363" s="289" t="s">
        <v>198</v>
      </c>
      <c r="D363" s="293">
        <v>17</v>
      </c>
    </row>
    <row r="364" spans="1:4" s="56" customFormat="1" ht="15.75">
      <c r="A364" s="294"/>
      <c r="B364" s="11" t="s">
        <v>32</v>
      </c>
      <c r="C364" s="289" t="s">
        <v>198</v>
      </c>
      <c r="D364" s="293">
        <v>3.8</v>
      </c>
    </row>
    <row r="365" spans="1:4" s="56" customFormat="1" ht="17.25" customHeight="1">
      <c r="A365" s="58" t="s">
        <v>46</v>
      </c>
      <c r="B365" s="14" t="s">
        <v>35</v>
      </c>
      <c r="C365" s="3"/>
      <c r="D365" s="293">
        <v>0</v>
      </c>
    </row>
    <row r="366" spans="1:4" s="56" customFormat="1">
      <c r="A366" s="504"/>
      <c r="B366" s="503" t="s">
        <v>36</v>
      </c>
      <c r="C366" s="290" t="s">
        <v>41</v>
      </c>
      <c r="D366" s="293">
        <v>87</v>
      </c>
    </row>
    <row r="367" spans="1:4" s="56" customFormat="1" ht="25.5">
      <c r="A367" s="504"/>
      <c r="B367" s="503"/>
      <c r="C367" s="290" t="s">
        <v>16</v>
      </c>
      <c r="D367" s="293">
        <v>70.12</v>
      </c>
    </row>
    <row r="368" spans="1:4" s="56" customFormat="1">
      <c r="A368" s="504"/>
      <c r="B368" s="503" t="s">
        <v>37</v>
      </c>
      <c r="C368" s="290" t="s">
        <v>41</v>
      </c>
      <c r="D368" s="293">
        <v>980</v>
      </c>
    </row>
    <row r="369" spans="1:4" s="56" customFormat="1" ht="25.5">
      <c r="A369" s="504"/>
      <c r="B369" s="503"/>
      <c r="C369" s="290" t="s">
        <v>16</v>
      </c>
      <c r="D369" s="293">
        <v>22.27</v>
      </c>
    </row>
    <row r="370" spans="1:4" s="56" customFormat="1">
      <c r="A370" s="504"/>
      <c r="B370" s="503" t="s">
        <v>17</v>
      </c>
      <c r="C370" s="290" t="s">
        <v>41</v>
      </c>
      <c r="D370" s="293">
        <v>1</v>
      </c>
    </row>
    <row r="371" spans="1:4" s="56" customFormat="1" ht="25.5">
      <c r="A371" s="504"/>
      <c r="B371" s="503"/>
      <c r="C371" s="290" t="s">
        <v>16</v>
      </c>
      <c r="D371" s="293">
        <v>3.23</v>
      </c>
    </row>
    <row r="372" spans="1:4" s="56" customFormat="1">
      <c r="A372" s="504"/>
      <c r="B372" s="503" t="s">
        <v>18</v>
      </c>
      <c r="C372" s="290" t="s">
        <v>41</v>
      </c>
      <c r="D372" s="293">
        <v>1</v>
      </c>
    </row>
    <row r="373" spans="1:4" s="56" customFormat="1" ht="25.5">
      <c r="A373" s="504"/>
      <c r="B373" s="503"/>
      <c r="C373" s="290" t="s">
        <v>16</v>
      </c>
      <c r="D373" s="293">
        <v>0.21</v>
      </c>
    </row>
    <row r="374" spans="1:4" s="56" customFormat="1">
      <c r="A374" s="504"/>
      <c r="B374" s="503" t="s">
        <v>19</v>
      </c>
      <c r="C374" s="290" t="s">
        <v>41</v>
      </c>
      <c r="D374" s="293">
        <v>300</v>
      </c>
    </row>
    <row r="375" spans="1:4" s="56" customFormat="1" ht="25.5">
      <c r="A375" s="504"/>
      <c r="B375" s="503"/>
      <c r="C375" s="290" t="s">
        <v>16</v>
      </c>
      <c r="D375" s="293">
        <v>2.59</v>
      </c>
    </row>
    <row r="376" spans="1:4" s="56" customFormat="1">
      <c r="A376" s="504"/>
      <c r="B376" s="503" t="s">
        <v>176</v>
      </c>
      <c r="C376" s="290" t="s">
        <v>41</v>
      </c>
      <c r="D376" s="293">
        <v>15</v>
      </c>
    </row>
    <row r="377" spans="1:4" s="56" customFormat="1" ht="25.5">
      <c r="A377" s="504"/>
      <c r="B377" s="503"/>
      <c r="C377" s="290" t="s">
        <v>16</v>
      </c>
      <c r="D377" s="293">
        <v>0.53</v>
      </c>
    </row>
    <row r="378" spans="1:4" s="56" customFormat="1">
      <c r="A378" s="504"/>
      <c r="B378" s="503" t="s">
        <v>38</v>
      </c>
      <c r="C378" s="290" t="s">
        <v>41</v>
      </c>
      <c r="D378" s="293">
        <v>2271</v>
      </c>
    </row>
    <row r="379" spans="1:4" s="56" customFormat="1" ht="25.5">
      <c r="A379" s="504"/>
      <c r="B379" s="503"/>
      <c r="C379" s="290" t="s">
        <v>16</v>
      </c>
      <c r="D379" s="293">
        <v>0.53</v>
      </c>
    </row>
    <row r="380" spans="1:4" s="56" customFormat="1">
      <c r="A380" s="504"/>
      <c r="B380" s="506" t="s">
        <v>39</v>
      </c>
      <c r="C380" s="290" t="s">
        <v>41</v>
      </c>
      <c r="D380" s="293">
        <v>1250</v>
      </c>
    </row>
    <row r="381" spans="1:4" s="56" customFormat="1" ht="25.5">
      <c r="A381" s="504"/>
      <c r="B381" s="506"/>
      <c r="C381" s="290" t="s">
        <v>16</v>
      </c>
      <c r="D381" s="293">
        <v>0.35</v>
      </c>
    </row>
    <row r="382" spans="1:4" s="56" customFormat="1">
      <c r="A382" s="504"/>
      <c r="B382" s="506" t="s">
        <v>40</v>
      </c>
      <c r="C382" s="290" t="s">
        <v>41</v>
      </c>
      <c r="D382" s="293">
        <v>1021</v>
      </c>
    </row>
    <row r="383" spans="1:4" s="56" customFormat="1" ht="25.5">
      <c r="A383" s="504"/>
      <c r="B383" s="506"/>
      <c r="C383" s="290" t="s">
        <v>16</v>
      </c>
      <c r="D383" s="293">
        <v>0.17</v>
      </c>
    </row>
    <row r="384" spans="1:4" s="56" customFormat="1">
      <c r="A384" s="508"/>
      <c r="B384" s="505" t="s">
        <v>13</v>
      </c>
      <c r="C384" s="290" t="s">
        <v>41</v>
      </c>
      <c r="D384" s="293">
        <v>3655</v>
      </c>
    </row>
    <row r="385" spans="1:4" s="56" customFormat="1" ht="25.5">
      <c r="A385" s="508"/>
      <c r="B385" s="505"/>
      <c r="C385" s="290" t="s">
        <v>16</v>
      </c>
      <c r="D385" s="293">
        <v>100</v>
      </c>
    </row>
    <row r="386" spans="1:4" s="56" customFormat="1" ht="26.25" customHeight="1">
      <c r="A386" s="58" t="s">
        <v>47</v>
      </c>
      <c r="B386" s="14" t="s">
        <v>190</v>
      </c>
      <c r="C386" s="3"/>
      <c r="D386" s="293">
        <v>0</v>
      </c>
    </row>
    <row r="387" spans="1:4" s="56" customFormat="1" ht="15.75">
      <c r="A387" s="294"/>
      <c r="B387" s="37" t="s">
        <v>187</v>
      </c>
      <c r="C387" s="8" t="s">
        <v>14</v>
      </c>
      <c r="D387" s="293">
        <v>66</v>
      </c>
    </row>
    <row r="388" spans="1:4" s="56" customFormat="1" ht="19.5" customHeight="1">
      <c r="A388" s="294"/>
      <c r="B388" s="296" t="s">
        <v>246</v>
      </c>
      <c r="C388" s="9" t="s">
        <v>43</v>
      </c>
      <c r="D388" s="293">
        <v>53.552</v>
      </c>
    </row>
    <row r="389" spans="1:4" s="56" customFormat="1" ht="20.25" customHeight="1">
      <c r="A389" s="289"/>
      <c r="B389" s="296" t="s">
        <v>178</v>
      </c>
      <c r="C389" s="9" t="s">
        <v>44</v>
      </c>
      <c r="D389" s="311">
        <v>214.208</v>
      </c>
    </row>
    <row r="390" spans="1:4" s="56" customFormat="1" ht="17.25">
      <c r="A390" s="289"/>
      <c r="B390" s="295" t="s">
        <v>188</v>
      </c>
      <c r="C390" s="9" t="s">
        <v>44</v>
      </c>
      <c r="D390" s="311">
        <v>214.208</v>
      </c>
    </row>
    <row r="391" spans="1:4" s="56" customFormat="1" ht="18" customHeight="1">
      <c r="A391" s="58" t="s">
        <v>48</v>
      </c>
      <c r="B391" s="7" t="s">
        <v>42</v>
      </c>
      <c r="C391" s="9"/>
      <c r="D391" s="293">
        <v>0</v>
      </c>
    </row>
    <row r="392" spans="1:4" s="56" customFormat="1" ht="16.5" customHeight="1">
      <c r="A392" s="289"/>
      <c r="B392" s="10" t="s">
        <v>25</v>
      </c>
      <c r="C392" s="9" t="s">
        <v>14</v>
      </c>
      <c r="D392" s="293">
        <v>214</v>
      </c>
    </row>
    <row r="393" spans="1:4" s="56" customFormat="1" ht="25.5" customHeight="1">
      <c r="A393" s="289"/>
      <c r="B393" s="295" t="s">
        <v>202</v>
      </c>
      <c r="C393" s="9" t="s">
        <v>203</v>
      </c>
      <c r="D393" s="293">
        <v>26.6</v>
      </c>
    </row>
    <row r="394" spans="1:4" s="56" customFormat="1" ht="15.75" customHeight="1">
      <c r="A394" s="289"/>
      <c r="B394" s="10" t="s">
        <v>26</v>
      </c>
      <c r="C394" s="9" t="s">
        <v>14</v>
      </c>
      <c r="D394" s="293">
        <v>78</v>
      </c>
    </row>
    <row r="395" spans="1:4" s="56" customFormat="1" ht="24.75" customHeight="1">
      <c r="A395" s="289"/>
      <c r="B395" s="295" t="s">
        <v>204</v>
      </c>
      <c r="C395" s="9" t="s">
        <v>203</v>
      </c>
      <c r="D395" s="293">
        <v>28.2</v>
      </c>
    </row>
    <row r="396" spans="1:4" s="56" customFormat="1" ht="30" customHeight="1">
      <c r="A396" s="58" t="s">
        <v>49</v>
      </c>
      <c r="B396" s="14" t="s">
        <v>200</v>
      </c>
      <c r="C396" s="16" t="s">
        <v>14</v>
      </c>
      <c r="D396" s="312">
        <v>6042</v>
      </c>
    </row>
    <row r="397" spans="1:4" s="56" customFormat="1">
      <c r="A397" s="507" t="s">
        <v>205</v>
      </c>
      <c r="B397" s="496" t="s">
        <v>179</v>
      </c>
      <c r="C397" s="16" t="s">
        <v>14</v>
      </c>
      <c r="D397" s="312">
        <v>6042</v>
      </c>
    </row>
    <row r="398" spans="1:4" s="56" customFormat="1">
      <c r="A398" s="494"/>
      <c r="B398" s="496"/>
      <c r="C398" s="15" t="s">
        <v>209</v>
      </c>
      <c r="D398" s="293">
        <v>100</v>
      </c>
    </row>
    <row r="399" spans="1:4" s="56" customFormat="1">
      <c r="A399" s="494" t="s">
        <v>206</v>
      </c>
      <c r="B399" s="509" t="s">
        <v>180</v>
      </c>
      <c r="C399" s="16" t="s">
        <v>14</v>
      </c>
      <c r="D399" s="293">
        <v>1482</v>
      </c>
    </row>
    <row r="400" spans="1:4" s="56" customFormat="1">
      <c r="A400" s="494"/>
      <c r="B400" s="509"/>
      <c r="C400" s="15" t="s">
        <v>210</v>
      </c>
      <c r="D400" s="311">
        <v>24.528301886792452</v>
      </c>
    </row>
    <row r="401" spans="1:4" s="56" customFormat="1">
      <c r="A401" s="494"/>
      <c r="B401" s="510" t="s">
        <v>181</v>
      </c>
      <c r="C401" s="16" t="s">
        <v>14</v>
      </c>
      <c r="D401" s="293">
        <v>0</v>
      </c>
    </row>
    <row r="402" spans="1:4" s="56" customFormat="1">
      <c r="A402" s="494"/>
      <c r="B402" s="510"/>
      <c r="C402" s="15" t="s">
        <v>211</v>
      </c>
      <c r="D402" s="293" t="s">
        <v>433</v>
      </c>
    </row>
    <row r="403" spans="1:4" s="56" customFormat="1">
      <c r="A403" s="494"/>
      <c r="B403" s="510" t="s">
        <v>182</v>
      </c>
      <c r="C403" s="16" t="s">
        <v>14</v>
      </c>
      <c r="D403" s="293">
        <v>0</v>
      </c>
    </row>
    <row r="404" spans="1:4" s="56" customFormat="1">
      <c r="A404" s="494"/>
      <c r="B404" s="510"/>
      <c r="C404" s="15" t="s">
        <v>211</v>
      </c>
      <c r="D404" s="293" t="s">
        <v>433</v>
      </c>
    </row>
    <row r="405" spans="1:4" s="56" customFormat="1">
      <c r="A405" s="494" t="s">
        <v>207</v>
      </c>
      <c r="B405" s="496" t="s">
        <v>61</v>
      </c>
      <c r="C405" s="16" t="s">
        <v>14</v>
      </c>
      <c r="D405" s="293">
        <v>0</v>
      </c>
    </row>
    <row r="406" spans="1:4" s="56" customFormat="1">
      <c r="A406" s="494"/>
      <c r="B406" s="496"/>
      <c r="C406" s="15" t="s">
        <v>209</v>
      </c>
      <c r="D406" s="293" t="s">
        <v>433</v>
      </c>
    </row>
    <row r="407" spans="1:4" s="56" customFormat="1">
      <c r="A407" s="494" t="s">
        <v>208</v>
      </c>
      <c r="B407" s="496" t="s">
        <v>62</v>
      </c>
      <c r="C407" s="16" t="s">
        <v>14</v>
      </c>
      <c r="D407" s="293">
        <v>0</v>
      </c>
    </row>
    <row r="408" spans="1:4" s="56" customFormat="1">
      <c r="A408" s="494"/>
      <c r="B408" s="496"/>
      <c r="C408" s="15" t="s">
        <v>212</v>
      </c>
      <c r="D408" s="293" t="s">
        <v>433</v>
      </c>
    </row>
    <row r="409" spans="1:4" s="56" customFormat="1" ht="25.5" customHeight="1">
      <c r="A409" s="58" t="s">
        <v>107</v>
      </c>
      <c r="B409" s="14" t="s">
        <v>143</v>
      </c>
      <c r="C409" s="57"/>
      <c r="D409" s="293">
        <v>0</v>
      </c>
    </row>
    <row r="410" spans="1:4" s="56" customFormat="1">
      <c r="A410" s="494"/>
      <c r="B410" s="495" t="s">
        <v>20</v>
      </c>
      <c r="C410" s="15" t="s">
        <v>69</v>
      </c>
      <c r="D410" s="293">
        <v>100</v>
      </c>
    </row>
    <row r="411" spans="1:4" s="56" customFormat="1">
      <c r="A411" s="494"/>
      <c r="B411" s="495"/>
      <c r="C411" s="15" t="s">
        <v>70</v>
      </c>
      <c r="D411" s="293">
        <v>0</v>
      </c>
    </row>
    <row r="412" spans="1:4" s="56" customFormat="1">
      <c r="A412" s="494"/>
      <c r="B412" s="495"/>
      <c r="C412" s="15" t="s">
        <v>68</v>
      </c>
      <c r="D412" s="293">
        <v>93</v>
      </c>
    </row>
    <row r="413" spans="1:4" s="56" customFormat="1">
      <c r="A413" s="494"/>
      <c r="B413" s="495" t="s">
        <v>21</v>
      </c>
      <c r="C413" s="15" t="s">
        <v>69</v>
      </c>
      <c r="D413" s="293">
        <v>100</v>
      </c>
    </row>
    <row r="414" spans="1:4" s="56" customFormat="1">
      <c r="A414" s="494"/>
      <c r="B414" s="495"/>
      <c r="C414" s="15" t="s">
        <v>70</v>
      </c>
      <c r="D414" s="293">
        <v>0</v>
      </c>
    </row>
    <row r="415" spans="1:4" s="56" customFormat="1">
      <c r="A415" s="494"/>
      <c r="B415" s="495"/>
      <c r="C415" s="15" t="s">
        <v>68</v>
      </c>
      <c r="D415" s="293">
        <v>15</v>
      </c>
    </row>
    <row r="416" spans="1:4" s="56" customFormat="1">
      <c r="A416" s="494"/>
      <c r="B416" s="495" t="s">
        <v>22</v>
      </c>
      <c r="C416" s="15" t="s">
        <v>69</v>
      </c>
      <c r="D416" s="293">
        <v>0</v>
      </c>
    </row>
    <row r="417" spans="1:4" s="56" customFormat="1">
      <c r="A417" s="494"/>
      <c r="B417" s="495"/>
      <c r="C417" s="15" t="s">
        <v>70</v>
      </c>
      <c r="D417" s="293">
        <v>0</v>
      </c>
    </row>
    <row r="418" spans="1:4" s="56" customFormat="1">
      <c r="A418" s="494"/>
      <c r="B418" s="495"/>
      <c r="C418" s="15" t="s">
        <v>68</v>
      </c>
      <c r="D418" s="293">
        <v>0</v>
      </c>
    </row>
    <row r="419" spans="1:4" s="56" customFormat="1">
      <c r="A419" s="494"/>
      <c r="B419" s="495" t="s">
        <v>23</v>
      </c>
      <c r="C419" s="15" t="s">
        <v>69</v>
      </c>
      <c r="D419" s="293">
        <v>100</v>
      </c>
    </row>
    <row r="420" spans="1:4" s="56" customFormat="1">
      <c r="A420" s="494"/>
      <c r="B420" s="495"/>
      <c r="C420" s="15" t="s">
        <v>70</v>
      </c>
      <c r="D420" s="293">
        <v>0</v>
      </c>
    </row>
    <row r="421" spans="1:4" s="56" customFormat="1">
      <c r="A421" s="494"/>
      <c r="B421" s="495"/>
      <c r="C421" s="15" t="s">
        <v>68</v>
      </c>
      <c r="D421" s="293">
        <v>31</v>
      </c>
    </row>
    <row r="422" spans="1:4" s="56" customFormat="1">
      <c r="A422" s="494"/>
      <c r="B422" s="495" t="s">
        <v>24</v>
      </c>
      <c r="C422" s="15" t="s">
        <v>69</v>
      </c>
      <c r="D422" s="293">
        <v>100</v>
      </c>
    </row>
    <row r="423" spans="1:4" s="56" customFormat="1">
      <c r="A423" s="494"/>
      <c r="B423" s="495"/>
      <c r="C423" s="15" t="s">
        <v>70</v>
      </c>
      <c r="D423" s="293">
        <v>0</v>
      </c>
    </row>
    <row r="424" spans="1:4" s="56" customFormat="1">
      <c r="A424" s="494"/>
      <c r="B424" s="495"/>
      <c r="C424" s="15" t="s">
        <v>68</v>
      </c>
      <c r="D424" s="293">
        <v>53</v>
      </c>
    </row>
    <row r="425" spans="1:4" s="56" customFormat="1" ht="15.75" thickBot="1">
      <c r="A425" s="303" t="s">
        <v>305</v>
      </c>
      <c r="B425" s="304"/>
      <c r="C425" s="305"/>
      <c r="D425" s="307"/>
    </row>
    <row r="426" spans="1:4" s="56" customFormat="1">
      <c r="A426" s="497" t="s">
        <v>27</v>
      </c>
      <c r="B426" s="499" t="s">
        <v>29</v>
      </c>
      <c r="C426" s="499" t="s">
        <v>28</v>
      </c>
      <c r="D426" s="501" t="s">
        <v>422</v>
      </c>
    </row>
    <row r="427" spans="1:4" s="56" customFormat="1" ht="15.75" thickBot="1">
      <c r="A427" s="498"/>
      <c r="B427" s="500"/>
      <c r="C427" s="500"/>
      <c r="D427" s="502"/>
    </row>
    <row r="428" spans="1:4" s="56" customFormat="1" ht="15.75" thickBot="1">
      <c r="A428" s="41">
        <v>1</v>
      </c>
      <c r="B428" s="42">
        <v>2</v>
      </c>
      <c r="C428" s="42">
        <v>3</v>
      </c>
      <c r="D428" s="43">
        <v>4</v>
      </c>
    </row>
    <row r="429" spans="1:4" s="56" customFormat="1" ht="18" customHeight="1">
      <c r="A429" s="45" t="s">
        <v>45</v>
      </c>
      <c r="B429" s="46" t="s">
        <v>30</v>
      </c>
      <c r="C429" s="47"/>
      <c r="D429" s="293">
        <v>0</v>
      </c>
    </row>
    <row r="430" spans="1:4" s="56" customFormat="1" ht="30" customHeight="1">
      <c r="A430" s="58" t="s">
        <v>191</v>
      </c>
      <c r="B430" s="10" t="s">
        <v>258</v>
      </c>
      <c r="C430" s="289" t="s">
        <v>12</v>
      </c>
      <c r="D430" s="293">
        <v>18790.099999999999</v>
      </c>
    </row>
    <row r="431" spans="1:4" s="56" customFormat="1" ht="15.75">
      <c r="A431" s="294"/>
      <c r="B431" s="11" t="s">
        <v>31</v>
      </c>
      <c r="C431" s="292" t="s">
        <v>192</v>
      </c>
      <c r="D431" s="293">
        <v>23.4</v>
      </c>
    </row>
    <row r="432" spans="1:4" s="56" customFormat="1" ht="15.75">
      <c r="A432" s="294"/>
      <c r="B432" s="28" t="s">
        <v>185</v>
      </c>
      <c r="C432" s="292" t="s">
        <v>192</v>
      </c>
      <c r="D432" s="293">
        <v>10.199999999999999</v>
      </c>
    </row>
    <row r="433" spans="1:4" s="56" customFormat="1" ht="15.75">
      <c r="A433" s="294"/>
      <c r="B433" s="11" t="s">
        <v>32</v>
      </c>
      <c r="C433" s="292" t="s">
        <v>192</v>
      </c>
      <c r="D433" s="293">
        <v>39</v>
      </c>
    </row>
    <row r="434" spans="1:4" s="56" customFormat="1" ht="15.75">
      <c r="A434" s="294"/>
      <c r="B434" s="11" t="s">
        <v>174</v>
      </c>
      <c r="C434" s="292" t="s">
        <v>192</v>
      </c>
      <c r="D434" s="293">
        <v>27.4</v>
      </c>
    </row>
    <row r="435" spans="1:4" s="56" customFormat="1" ht="15" customHeight="1">
      <c r="A435" s="294"/>
      <c r="B435" s="25" t="s">
        <v>175</v>
      </c>
      <c r="C435" s="292" t="s">
        <v>189</v>
      </c>
      <c r="D435" s="293">
        <v>7.1</v>
      </c>
    </row>
    <row r="436" spans="1:4" s="56" customFormat="1" ht="27" customHeight="1">
      <c r="A436" s="58" t="s">
        <v>193</v>
      </c>
      <c r="B436" s="10" t="s">
        <v>259</v>
      </c>
      <c r="C436" s="289" t="s">
        <v>12</v>
      </c>
      <c r="D436" s="293">
        <v>3258.2</v>
      </c>
    </row>
    <row r="437" spans="1:4" s="56" customFormat="1" ht="15.75">
      <c r="A437" s="294"/>
      <c r="B437" s="11" t="s">
        <v>31</v>
      </c>
      <c r="C437" s="292" t="s">
        <v>194</v>
      </c>
      <c r="D437" s="293">
        <v>0</v>
      </c>
    </row>
    <row r="438" spans="1:4" s="56" customFormat="1" ht="15.75">
      <c r="A438" s="294"/>
      <c r="B438" s="11" t="s">
        <v>185</v>
      </c>
      <c r="C438" s="292" t="s">
        <v>194</v>
      </c>
      <c r="D438" s="293">
        <v>0.1</v>
      </c>
    </row>
    <row r="439" spans="1:4" s="56" customFormat="1" ht="15.75">
      <c r="A439" s="294"/>
      <c r="B439" s="11" t="s">
        <v>32</v>
      </c>
      <c r="C439" s="292" t="s">
        <v>194</v>
      </c>
      <c r="D439" s="293">
        <v>40.6</v>
      </c>
    </row>
    <row r="440" spans="1:4" s="56" customFormat="1" ht="15.75">
      <c r="A440" s="294"/>
      <c r="B440" s="11" t="s">
        <v>186</v>
      </c>
      <c r="C440" s="292" t="s">
        <v>194</v>
      </c>
      <c r="D440" s="293">
        <v>59.3</v>
      </c>
    </row>
    <row r="441" spans="1:4" s="56" customFormat="1" ht="29.25" customHeight="1">
      <c r="A441" s="58" t="s">
        <v>195</v>
      </c>
      <c r="B441" s="10" t="s">
        <v>33</v>
      </c>
      <c r="C441" s="289" t="s">
        <v>14</v>
      </c>
      <c r="D441" s="293">
        <v>5566</v>
      </c>
    </row>
    <row r="442" spans="1:4" s="56" customFormat="1" ht="15.75">
      <c r="A442" s="294"/>
      <c r="B442" s="11" t="s">
        <v>31</v>
      </c>
      <c r="C442" s="292" t="s">
        <v>196</v>
      </c>
      <c r="D442" s="293">
        <v>6.6</v>
      </c>
    </row>
    <row r="443" spans="1:4" s="56" customFormat="1" ht="15.75">
      <c r="A443" s="294"/>
      <c r="B443" s="11" t="s">
        <v>185</v>
      </c>
      <c r="C443" s="292" t="s">
        <v>196</v>
      </c>
      <c r="D443" s="293">
        <v>6.1</v>
      </c>
    </row>
    <row r="444" spans="1:4" s="56" customFormat="1" ht="15.75">
      <c r="A444" s="294"/>
      <c r="B444" s="11" t="s">
        <v>32</v>
      </c>
      <c r="C444" s="292" t="s">
        <v>196</v>
      </c>
      <c r="D444" s="293">
        <v>87.3</v>
      </c>
    </row>
    <row r="445" spans="1:4" s="56" customFormat="1" ht="27.75" customHeight="1">
      <c r="A445" s="58" t="s">
        <v>197</v>
      </c>
      <c r="B445" s="10" t="s">
        <v>34</v>
      </c>
      <c r="C445" s="289" t="s">
        <v>15</v>
      </c>
      <c r="D445" s="293">
        <v>4749</v>
      </c>
    </row>
    <row r="446" spans="1:4" s="56" customFormat="1" ht="15.75">
      <c r="A446" s="294"/>
      <c r="B446" s="11" t="s">
        <v>31</v>
      </c>
      <c r="C446" s="289" t="s">
        <v>198</v>
      </c>
      <c r="D446" s="293">
        <v>42.5</v>
      </c>
    </row>
    <row r="447" spans="1:4" s="56" customFormat="1" ht="15.75">
      <c r="A447" s="294"/>
      <c r="B447" s="11" t="s">
        <v>185</v>
      </c>
      <c r="C447" s="289" t="s">
        <v>198</v>
      </c>
      <c r="D447" s="293">
        <v>23.4</v>
      </c>
    </row>
    <row r="448" spans="1:4" s="56" customFormat="1" ht="15.75">
      <c r="A448" s="294"/>
      <c r="B448" s="11" t="s">
        <v>32</v>
      </c>
      <c r="C448" s="289" t="s">
        <v>198</v>
      </c>
      <c r="D448" s="293">
        <v>34.1</v>
      </c>
    </row>
    <row r="449" spans="1:4" s="56" customFormat="1" ht="14.25" customHeight="1">
      <c r="A449" s="58" t="s">
        <v>46</v>
      </c>
      <c r="B449" s="14" t="s">
        <v>35</v>
      </c>
      <c r="C449" s="3"/>
      <c r="D449" s="293">
        <v>0</v>
      </c>
    </row>
    <row r="450" spans="1:4" s="56" customFormat="1">
      <c r="A450" s="504"/>
      <c r="B450" s="503" t="s">
        <v>36</v>
      </c>
      <c r="C450" s="290" t="s">
        <v>41</v>
      </c>
      <c r="D450" s="312">
        <v>57</v>
      </c>
    </row>
    <row r="451" spans="1:4" s="56" customFormat="1" ht="25.5">
      <c r="A451" s="504"/>
      <c r="B451" s="503"/>
      <c r="C451" s="290" t="s">
        <v>16</v>
      </c>
      <c r="D451" s="314">
        <v>0.35395638387940892</v>
      </c>
    </row>
    <row r="452" spans="1:4" s="56" customFormat="1">
      <c r="A452" s="504"/>
      <c r="B452" s="503" t="s">
        <v>37</v>
      </c>
      <c r="C452" s="290" t="s">
        <v>41</v>
      </c>
      <c r="D452" s="312">
        <v>2944</v>
      </c>
    </row>
    <row r="453" spans="1:4" s="56" customFormat="1" ht="25.5">
      <c r="A453" s="504"/>
      <c r="B453" s="503"/>
      <c r="C453" s="290" t="s">
        <v>16</v>
      </c>
      <c r="D453" s="314">
        <v>6.067032811855675E-2</v>
      </c>
    </row>
    <row r="454" spans="1:4" s="56" customFormat="1">
      <c r="A454" s="504"/>
      <c r="B454" s="503" t="s">
        <v>17</v>
      </c>
      <c r="C454" s="290" t="s">
        <v>41</v>
      </c>
      <c r="D454" s="293">
        <v>0</v>
      </c>
    </row>
    <row r="455" spans="1:4" s="56" customFormat="1" ht="25.5">
      <c r="A455" s="504"/>
      <c r="B455" s="503"/>
      <c r="C455" s="290" t="s">
        <v>16</v>
      </c>
      <c r="D455" s="293" t="s">
        <v>434</v>
      </c>
    </row>
    <row r="456" spans="1:4" s="56" customFormat="1">
      <c r="A456" s="504"/>
      <c r="B456" s="503" t="s">
        <v>18</v>
      </c>
      <c r="C456" s="290" t="s">
        <v>41</v>
      </c>
      <c r="D456" s="293">
        <v>0</v>
      </c>
    </row>
    <row r="457" spans="1:4" s="56" customFormat="1" ht="25.5">
      <c r="A457" s="504"/>
      <c r="B457" s="503"/>
      <c r="C457" s="290" t="s">
        <v>16</v>
      </c>
      <c r="D457" s="293" t="s">
        <v>434</v>
      </c>
    </row>
    <row r="458" spans="1:4" s="56" customFormat="1">
      <c r="A458" s="504"/>
      <c r="B458" s="503" t="s">
        <v>19</v>
      </c>
      <c r="C458" s="290" t="s">
        <v>41</v>
      </c>
      <c r="D458" s="312">
        <v>8053</v>
      </c>
    </row>
    <row r="459" spans="1:4" s="56" customFormat="1" ht="25.5">
      <c r="A459" s="504"/>
      <c r="B459" s="503"/>
      <c r="C459" s="290" t="s">
        <v>16</v>
      </c>
      <c r="D459" s="314">
        <v>0.16592102065332628</v>
      </c>
    </row>
    <row r="460" spans="1:4" s="56" customFormat="1">
      <c r="A460" s="504"/>
      <c r="B460" s="503" t="s">
        <v>176</v>
      </c>
      <c r="C460" s="290" t="s">
        <v>41</v>
      </c>
      <c r="D460" s="312">
        <v>189</v>
      </c>
    </row>
    <row r="461" spans="1:4" s="56" customFormat="1" ht="25.5">
      <c r="A461" s="504"/>
      <c r="B461" s="503"/>
      <c r="C461" s="290" t="s">
        <v>16</v>
      </c>
      <c r="D461" s="314">
        <v>9.4886195051247374E-3</v>
      </c>
    </row>
    <row r="462" spans="1:4" s="56" customFormat="1">
      <c r="A462" s="504"/>
      <c r="B462" s="503" t="s">
        <v>38</v>
      </c>
      <c r="C462" s="290" t="s">
        <v>41</v>
      </c>
      <c r="D462" s="312">
        <v>291808</v>
      </c>
    </row>
    <row r="463" spans="1:4" s="56" customFormat="1" ht="25.5">
      <c r="A463" s="504"/>
      <c r="B463" s="503"/>
      <c r="C463" s="290" t="s">
        <v>16</v>
      </c>
      <c r="D463" s="314">
        <v>0.1352651208082328</v>
      </c>
    </row>
    <row r="464" spans="1:4" s="56" customFormat="1">
      <c r="A464" s="504"/>
      <c r="B464" s="506" t="s">
        <v>39</v>
      </c>
      <c r="C464" s="290" t="s">
        <v>41</v>
      </c>
      <c r="D464" s="312">
        <v>177764</v>
      </c>
    </row>
    <row r="465" spans="1:4" s="56" customFormat="1" ht="25.5">
      <c r="A465" s="504"/>
      <c r="B465" s="506"/>
      <c r="C465" s="290" t="s">
        <v>16</v>
      </c>
      <c r="D465" s="314">
        <v>9.5906881384788784E-2</v>
      </c>
    </row>
    <row r="466" spans="1:4" s="56" customFormat="1">
      <c r="A466" s="504"/>
      <c r="B466" s="506" t="s">
        <v>40</v>
      </c>
      <c r="C466" s="290" t="s">
        <v>41</v>
      </c>
      <c r="D466" s="312">
        <v>114044</v>
      </c>
    </row>
    <row r="467" spans="1:4" s="56" customFormat="1" ht="25.5">
      <c r="A467" s="504"/>
      <c r="B467" s="506"/>
      <c r="C467" s="290" t="s">
        <v>16</v>
      </c>
      <c r="D467" s="314">
        <v>3.9358239423444005E-2</v>
      </c>
    </row>
    <row r="468" spans="1:4" s="56" customFormat="1">
      <c r="A468" s="508"/>
      <c r="B468" s="505" t="s">
        <v>13</v>
      </c>
      <c r="C468" s="290" t="s">
        <v>41</v>
      </c>
      <c r="D468" s="312">
        <v>303051</v>
      </c>
    </row>
    <row r="469" spans="1:4" s="56" customFormat="1" ht="25.5">
      <c r="A469" s="508"/>
      <c r="B469" s="505"/>
      <c r="C469" s="290" t="s">
        <v>16</v>
      </c>
      <c r="D469" s="314">
        <v>0.72530147296464953</v>
      </c>
    </row>
    <row r="470" spans="1:4" s="56" customFormat="1" ht="30" customHeight="1">
      <c r="A470" s="58" t="s">
        <v>47</v>
      </c>
      <c r="B470" s="14" t="s">
        <v>190</v>
      </c>
      <c r="C470" s="3"/>
      <c r="D470" s="293">
        <v>0</v>
      </c>
    </row>
    <row r="471" spans="1:4" s="56" customFormat="1" ht="15.75">
      <c r="A471" s="294"/>
      <c r="B471" s="37" t="s">
        <v>187</v>
      </c>
      <c r="C471" s="8" t="s">
        <v>14</v>
      </c>
      <c r="D471" s="293">
        <v>208</v>
      </c>
    </row>
    <row r="472" spans="1:4" s="56" customFormat="1" ht="19.5" customHeight="1">
      <c r="A472" s="294"/>
      <c r="B472" s="296" t="s">
        <v>246</v>
      </c>
      <c r="C472" s="9" t="s">
        <v>43</v>
      </c>
      <c r="D472" s="311">
        <v>151.55500000000001</v>
      </c>
    </row>
    <row r="473" spans="1:4" s="56" customFormat="1" ht="21" customHeight="1">
      <c r="A473" s="289"/>
      <c r="B473" s="296" t="s">
        <v>178</v>
      </c>
      <c r="C473" s="9" t="s">
        <v>44</v>
      </c>
      <c r="D473" s="311">
        <v>530.4425</v>
      </c>
    </row>
    <row r="474" spans="1:4" s="56" customFormat="1" ht="17.25">
      <c r="A474" s="289"/>
      <c r="B474" s="295" t="s">
        <v>188</v>
      </c>
      <c r="C474" s="9" t="s">
        <v>44</v>
      </c>
      <c r="D474" s="311">
        <v>335.0795</v>
      </c>
    </row>
    <row r="475" spans="1:4" s="56" customFormat="1" ht="16.5" customHeight="1">
      <c r="A475" s="58" t="s">
        <v>48</v>
      </c>
      <c r="B475" s="7" t="s">
        <v>42</v>
      </c>
      <c r="C475" s="9"/>
      <c r="D475" s="293">
        <v>0</v>
      </c>
    </row>
    <row r="476" spans="1:4" s="56" customFormat="1" ht="15" customHeight="1">
      <c r="A476" s="289"/>
      <c r="B476" s="10" t="s">
        <v>25</v>
      </c>
      <c r="C476" s="9" t="s">
        <v>14</v>
      </c>
      <c r="D476" s="293">
        <v>473</v>
      </c>
    </row>
    <row r="477" spans="1:4" s="56" customFormat="1" ht="25.5" customHeight="1">
      <c r="A477" s="289"/>
      <c r="B477" s="295" t="s">
        <v>202</v>
      </c>
      <c r="C477" s="9" t="s">
        <v>203</v>
      </c>
      <c r="D477" s="293">
        <v>60</v>
      </c>
    </row>
    <row r="478" spans="1:4" s="56" customFormat="1" ht="15" customHeight="1">
      <c r="A478" s="289"/>
      <c r="B478" s="10" t="s">
        <v>26</v>
      </c>
      <c r="C478" s="9" t="s">
        <v>14</v>
      </c>
      <c r="D478" s="293">
        <v>304</v>
      </c>
    </row>
    <row r="479" spans="1:4" s="56" customFormat="1" ht="24" customHeight="1">
      <c r="A479" s="289"/>
      <c r="B479" s="295" t="s">
        <v>204</v>
      </c>
      <c r="C479" s="9" t="s">
        <v>203</v>
      </c>
      <c r="D479" s="293">
        <v>63</v>
      </c>
    </row>
    <row r="480" spans="1:4" s="56" customFormat="1" ht="27.75" customHeight="1">
      <c r="A480" s="58" t="s">
        <v>49</v>
      </c>
      <c r="B480" s="14" t="s">
        <v>200</v>
      </c>
      <c r="C480" s="16" t="s">
        <v>14</v>
      </c>
      <c r="D480" s="293">
        <v>319035</v>
      </c>
    </row>
    <row r="481" spans="1:4" s="56" customFormat="1">
      <c r="A481" s="507" t="s">
        <v>205</v>
      </c>
      <c r="B481" s="496" t="s">
        <v>179</v>
      </c>
      <c r="C481" s="16" t="s">
        <v>14</v>
      </c>
      <c r="D481" s="293">
        <v>312235</v>
      </c>
    </row>
    <row r="482" spans="1:4" s="56" customFormat="1">
      <c r="A482" s="494"/>
      <c r="B482" s="496"/>
      <c r="C482" s="15" t="s">
        <v>209</v>
      </c>
      <c r="D482" s="311">
        <v>97.868572413685015</v>
      </c>
    </row>
    <row r="483" spans="1:4" s="56" customFormat="1">
      <c r="A483" s="494" t="s">
        <v>206</v>
      </c>
      <c r="B483" s="509" t="s">
        <v>180</v>
      </c>
      <c r="C483" s="16" t="s">
        <v>14</v>
      </c>
      <c r="D483" s="293">
        <v>8494</v>
      </c>
    </row>
    <row r="484" spans="1:4" s="56" customFormat="1">
      <c r="A484" s="494"/>
      <c r="B484" s="509"/>
      <c r="C484" s="15" t="s">
        <v>210</v>
      </c>
      <c r="D484" s="311">
        <v>2.7203868880810926</v>
      </c>
    </row>
    <row r="485" spans="1:4" s="56" customFormat="1">
      <c r="A485" s="494"/>
      <c r="B485" s="510" t="s">
        <v>181</v>
      </c>
      <c r="C485" s="16" t="s">
        <v>14</v>
      </c>
      <c r="D485" s="293">
        <v>367</v>
      </c>
    </row>
    <row r="486" spans="1:4" s="56" customFormat="1">
      <c r="A486" s="494"/>
      <c r="B486" s="510"/>
      <c r="C486" s="15" t="s">
        <v>211</v>
      </c>
      <c r="D486" s="311">
        <v>4.3206969625618079</v>
      </c>
    </row>
    <row r="487" spans="1:4" s="56" customFormat="1">
      <c r="A487" s="494"/>
      <c r="B487" s="510" t="s">
        <v>182</v>
      </c>
      <c r="C487" s="16" t="s">
        <v>14</v>
      </c>
      <c r="D487" s="293">
        <v>8077</v>
      </c>
    </row>
    <row r="488" spans="1:4" s="56" customFormat="1">
      <c r="A488" s="494"/>
      <c r="B488" s="510"/>
      <c r="C488" s="15" t="s">
        <v>211</v>
      </c>
      <c r="D488" s="311">
        <v>95.090652225100072</v>
      </c>
    </row>
    <row r="489" spans="1:4" s="56" customFormat="1">
      <c r="A489" s="494" t="s">
        <v>207</v>
      </c>
      <c r="B489" s="496" t="s">
        <v>61</v>
      </c>
      <c r="C489" s="16" t="s">
        <v>14</v>
      </c>
      <c r="D489" s="293">
        <v>6800</v>
      </c>
    </row>
    <row r="490" spans="1:4" s="56" customFormat="1">
      <c r="A490" s="494"/>
      <c r="B490" s="496"/>
      <c r="C490" s="15" t="s">
        <v>209</v>
      </c>
      <c r="D490" s="311">
        <v>2.1314275863149814</v>
      </c>
    </row>
    <row r="491" spans="1:4" s="56" customFormat="1">
      <c r="A491" s="494" t="s">
        <v>208</v>
      </c>
      <c r="B491" s="496" t="s">
        <v>62</v>
      </c>
      <c r="C491" s="16" t="s">
        <v>14</v>
      </c>
      <c r="D491" s="293">
        <v>0</v>
      </c>
    </row>
    <row r="492" spans="1:4" s="56" customFormat="1">
      <c r="A492" s="494"/>
      <c r="B492" s="496"/>
      <c r="C492" s="15" t="s">
        <v>212</v>
      </c>
      <c r="D492" s="293" t="s">
        <v>433</v>
      </c>
    </row>
    <row r="493" spans="1:4" s="56" customFormat="1" ht="27" customHeight="1">
      <c r="A493" s="58" t="s">
        <v>107</v>
      </c>
      <c r="B493" s="14" t="s">
        <v>143</v>
      </c>
      <c r="C493" s="57"/>
      <c r="D493" s="293">
        <v>0</v>
      </c>
    </row>
    <row r="494" spans="1:4" s="56" customFormat="1">
      <c r="A494" s="494"/>
      <c r="B494" s="495" t="s">
        <v>20</v>
      </c>
      <c r="C494" s="15" t="s">
        <v>69</v>
      </c>
      <c r="D494" s="293">
        <v>100</v>
      </c>
    </row>
    <row r="495" spans="1:4" s="56" customFormat="1">
      <c r="A495" s="494"/>
      <c r="B495" s="495"/>
      <c r="C495" s="15" t="s">
        <v>70</v>
      </c>
      <c r="D495" s="293">
        <v>0</v>
      </c>
    </row>
    <row r="496" spans="1:4" s="56" customFormat="1">
      <c r="A496" s="494"/>
      <c r="B496" s="495"/>
      <c r="C496" s="15" t="s">
        <v>68</v>
      </c>
      <c r="D496" s="293">
        <v>155</v>
      </c>
    </row>
    <row r="497" spans="1:4" s="56" customFormat="1">
      <c r="A497" s="494"/>
      <c r="B497" s="495" t="s">
        <v>21</v>
      </c>
      <c r="C497" s="15" t="s">
        <v>69</v>
      </c>
      <c r="D497" s="293">
        <v>88.460000000000008</v>
      </c>
    </row>
    <row r="498" spans="1:4" s="56" customFormat="1">
      <c r="A498" s="494"/>
      <c r="B498" s="495"/>
      <c r="C498" s="15" t="s">
        <v>70</v>
      </c>
      <c r="D498" s="293">
        <v>11.54</v>
      </c>
    </row>
    <row r="499" spans="1:4" s="56" customFormat="1">
      <c r="A499" s="494"/>
      <c r="B499" s="495"/>
      <c r="C499" s="15" t="s">
        <v>68</v>
      </c>
      <c r="D499" s="293">
        <v>26</v>
      </c>
    </row>
    <row r="500" spans="1:4" s="56" customFormat="1">
      <c r="A500" s="494"/>
      <c r="B500" s="495" t="s">
        <v>22</v>
      </c>
      <c r="C500" s="15" t="s">
        <v>69</v>
      </c>
      <c r="D500" s="293">
        <v>100</v>
      </c>
    </row>
    <row r="501" spans="1:4" s="56" customFormat="1">
      <c r="A501" s="494"/>
      <c r="B501" s="495"/>
      <c r="C501" s="15" t="s">
        <v>70</v>
      </c>
      <c r="D501" s="293">
        <v>0</v>
      </c>
    </row>
    <row r="502" spans="1:4" s="56" customFormat="1">
      <c r="A502" s="494"/>
      <c r="B502" s="495"/>
      <c r="C502" s="15" t="s">
        <v>68</v>
      </c>
      <c r="D502" s="293">
        <v>1</v>
      </c>
    </row>
    <row r="503" spans="1:4" s="56" customFormat="1">
      <c r="A503" s="494"/>
      <c r="B503" s="495" t="s">
        <v>23</v>
      </c>
      <c r="C503" s="15" t="s">
        <v>69</v>
      </c>
      <c r="D503" s="293">
        <v>100</v>
      </c>
    </row>
    <row r="504" spans="1:4" s="56" customFormat="1">
      <c r="A504" s="494"/>
      <c r="B504" s="495"/>
      <c r="C504" s="15" t="s">
        <v>70</v>
      </c>
      <c r="D504" s="293">
        <v>0</v>
      </c>
    </row>
    <row r="505" spans="1:4" s="56" customFormat="1">
      <c r="A505" s="494"/>
      <c r="B505" s="495"/>
      <c r="C505" s="15" t="s">
        <v>68</v>
      </c>
      <c r="D505" s="293">
        <v>16</v>
      </c>
    </row>
    <row r="506" spans="1:4" s="56" customFormat="1">
      <c r="A506" s="494"/>
      <c r="B506" s="495" t="s">
        <v>24</v>
      </c>
      <c r="C506" s="15" t="s">
        <v>69</v>
      </c>
      <c r="D506" s="293">
        <v>93.55</v>
      </c>
    </row>
    <row r="507" spans="1:4" s="56" customFormat="1">
      <c r="A507" s="494"/>
      <c r="B507" s="495"/>
      <c r="C507" s="15" t="s">
        <v>70</v>
      </c>
      <c r="D507" s="293">
        <v>6.45</v>
      </c>
    </row>
    <row r="508" spans="1:4" s="56" customFormat="1">
      <c r="A508" s="494"/>
      <c r="B508" s="495"/>
      <c r="C508" s="15" t="s">
        <v>68</v>
      </c>
      <c r="D508" s="293">
        <v>31</v>
      </c>
    </row>
    <row r="509" spans="1:4" s="56" customFormat="1" ht="15.75" thickBot="1">
      <c r="A509" s="303" t="s">
        <v>306</v>
      </c>
      <c r="B509" s="304"/>
      <c r="C509" s="305"/>
      <c r="D509" s="307"/>
    </row>
    <row r="510" spans="1:4" s="56" customFormat="1">
      <c r="A510" s="497" t="s">
        <v>27</v>
      </c>
      <c r="B510" s="499" t="s">
        <v>29</v>
      </c>
      <c r="C510" s="499" t="s">
        <v>28</v>
      </c>
      <c r="D510" s="501" t="s">
        <v>422</v>
      </c>
    </row>
    <row r="511" spans="1:4" s="56" customFormat="1" ht="15.75" thickBot="1">
      <c r="A511" s="498"/>
      <c r="B511" s="500"/>
      <c r="C511" s="500"/>
      <c r="D511" s="502"/>
    </row>
    <row r="512" spans="1:4" s="56" customFormat="1" ht="15.75" thickBot="1">
      <c r="A512" s="41">
        <v>1</v>
      </c>
      <c r="B512" s="42">
        <v>2</v>
      </c>
      <c r="C512" s="42">
        <v>3</v>
      </c>
      <c r="D512" s="43">
        <v>4</v>
      </c>
    </row>
    <row r="513" spans="1:4" s="56" customFormat="1" ht="15" customHeight="1">
      <c r="A513" s="45" t="s">
        <v>45</v>
      </c>
      <c r="B513" s="46" t="s">
        <v>30</v>
      </c>
      <c r="C513" s="47"/>
      <c r="D513" s="293">
        <v>0</v>
      </c>
    </row>
    <row r="514" spans="1:4" s="56" customFormat="1" ht="25.5" customHeight="1">
      <c r="A514" s="58" t="s">
        <v>191</v>
      </c>
      <c r="B514" s="10" t="s">
        <v>258</v>
      </c>
      <c r="C514" s="289" t="s">
        <v>12</v>
      </c>
      <c r="D514" s="311">
        <v>23301.531999999999</v>
      </c>
    </row>
    <row r="515" spans="1:4" s="56" customFormat="1" ht="15.75">
      <c r="A515" s="294"/>
      <c r="B515" s="11" t="s">
        <v>31</v>
      </c>
      <c r="C515" s="292" t="s">
        <v>192</v>
      </c>
      <c r="D515" s="359">
        <v>13</v>
      </c>
    </row>
    <row r="516" spans="1:4" s="56" customFormat="1" ht="15.75">
      <c r="A516" s="294"/>
      <c r="B516" s="28" t="s">
        <v>185</v>
      </c>
      <c r="C516" s="292" t="s">
        <v>192</v>
      </c>
      <c r="D516" s="359">
        <v>6.8</v>
      </c>
    </row>
    <row r="517" spans="1:4" s="56" customFormat="1" ht="15.75">
      <c r="A517" s="294"/>
      <c r="B517" s="11" t="s">
        <v>32</v>
      </c>
      <c r="C517" s="292" t="s">
        <v>192</v>
      </c>
      <c r="D517" s="359">
        <v>50.5</v>
      </c>
    </row>
    <row r="518" spans="1:4" s="56" customFormat="1" ht="15.75">
      <c r="A518" s="294"/>
      <c r="B518" s="11" t="s">
        <v>174</v>
      </c>
      <c r="C518" s="292" t="s">
        <v>192</v>
      </c>
      <c r="D518" s="359">
        <v>29.7</v>
      </c>
    </row>
    <row r="519" spans="1:4" s="56" customFormat="1" ht="18.75" customHeight="1">
      <c r="A519" s="294"/>
      <c r="B519" s="25" t="s">
        <v>175</v>
      </c>
      <c r="C519" s="292" t="s">
        <v>189</v>
      </c>
      <c r="D519" s="359">
        <v>13.2</v>
      </c>
    </row>
    <row r="520" spans="1:4" s="56" customFormat="1" ht="28.5" customHeight="1">
      <c r="A520" s="58" t="s">
        <v>193</v>
      </c>
      <c r="B520" s="10" t="s">
        <v>259</v>
      </c>
      <c r="C520" s="289" t="s">
        <v>12</v>
      </c>
      <c r="D520" s="359">
        <v>172.1</v>
      </c>
    </row>
    <row r="521" spans="1:4" s="56" customFormat="1" ht="15.75">
      <c r="A521" s="294"/>
      <c r="B521" s="11" t="s">
        <v>31</v>
      </c>
      <c r="C521" s="292" t="s">
        <v>194</v>
      </c>
      <c r="D521" s="359">
        <v>2.2000000000000002</v>
      </c>
    </row>
    <row r="522" spans="1:4" s="56" customFormat="1" ht="15.75">
      <c r="A522" s="294"/>
      <c r="B522" s="11" t="s">
        <v>185</v>
      </c>
      <c r="C522" s="292" t="s">
        <v>194</v>
      </c>
      <c r="D522" s="359">
        <v>0.6</v>
      </c>
    </row>
    <row r="523" spans="1:4" s="56" customFormat="1" ht="15.75">
      <c r="A523" s="294"/>
      <c r="B523" s="11" t="s">
        <v>32</v>
      </c>
      <c r="C523" s="292" t="s">
        <v>194</v>
      </c>
      <c r="D523" s="359">
        <v>77</v>
      </c>
    </row>
    <row r="524" spans="1:4" s="56" customFormat="1" ht="15.75">
      <c r="A524" s="294"/>
      <c r="B524" s="11" t="s">
        <v>186</v>
      </c>
      <c r="C524" s="292" t="s">
        <v>194</v>
      </c>
      <c r="D524" s="359">
        <v>20.2</v>
      </c>
    </row>
    <row r="525" spans="1:4" s="56" customFormat="1" ht="28.5" customHeight="1">
      <c r="A525" s="58" t="s">
        <v>195</v>
      </c>
      <c r="B525" s="10" t="s">
        <v>33</v>
      </c>
      <c r="C525" s="289" t="s">
        <v>14</v>
      </c>
      <c r="D525" s="359">
        <v>5637</v>
      </c>
    </row>
    <row r="526" spans="1:4" s="56" customFormat="1" ht="15.75">
      <c r="A526" s="294"/>
      <c r="B526" s="11" t="s">
        <v>31</v>
      </c>
      <c r="C526" s="292" t="s">
        <v>196</v>
      </c>
      <c r="D526" s="359">
        <v>2.4</v>
      </c>
    </row>
    <row r="527" spans="1:4" s="56" customFormat="1" ht="15.75">
      <c r="A527" s="294"/>
      <c r="B527" s="11" t="s">
        <v>185</v>
      </c>
      <c r="C527" s="292" t="s">
        <v>196</v>
      </c>
      <c r="D527" s="359">
        <v>2</v>
      </c>
    </row>
    <row r="528" spans="1:4" s="56" customFormat="1" ht="15.75">
      <c r="A528" s="294"/>
      <c r="B528" s="11" t="s">
        <v>32</v>
      </c>
      <c r="C528" s="292" t="s">
        <v>196</v>
      </c>
      <c r="D528" s="359">
        <v>95.6</v>
      </c>
    </row>
    <row r="529" spans="1:4" s="56" customFormat="1" ht="28.5" customHeight="1">
      <c r="A529" s="58" t="s">
        <v>197</v>
      </c>
      <c r="B529" s="10" t="s">
        <v>34</v>
      </c>
      <c r="C529" s="289" t="s">
        <v>15</v>
      </c>
      <c r="D529" s="359">
        <v>2671.5</v>
      </c>
    </row>
    <row r="530" spans="1:4" s="56" customFormat="1" ht="15.75">
      <c r="A530" s="294"/>
      <c r="B530" s="11" t="s">
        <v>31</v>
      </c>
      <c r="C530" s="289" t="s">
        <v>198</v>
      </c>
      <c r="D530" s="359">
        <v>65.3</v>
      </c>
    </row>
    <row r="531" spans="1:4" s="56" customFormat="1" ht="15.75">
      <c r="A531" s="294"/>
      <c r="B531" s="11" t="s">
        <v>185</v>
      </c>
      <c r="C531" s="289" t="s">
        <v>198</v>
      </c>
      <c r="D531" s="359">
        <v>10.199999999999999</v>
      </c>
    </row>
    <row r="532" spans="1:4" s="56" customFormat="1" ht="15.75">
      <c r="A532" s="294"/>
      <c r="B532" s="11" t="s">
        <v>32</v>
      </c>
      <c r="C532" s="289" t="s">
        <v>198</v>
      </c>
      <c r="D532" s="359">
        <v>24.5</v>
      </c>
    </row>
    <row r="533" spans="1:4" s="56" customFormat="1" ht="16.5" customHeight="1">
      <c r="A533" s="58" t="s">
        <v>46</v>
      </c>
      <c r="B533" s="14" t="s">
        <v>35</v>
      </c>
      <c r="C533" s="3"/>
      <c r="D533" s="359">
        <v>0</v>
      </c>
    </row>
    <row r="534" spans="1:4" s="56" customFormat="1">
      <c r="A534" s="504"/>
      <c r="B534" s="503" t="s">
        <v>36</v>
      </c>
      <c r="C534" s="290" t="s">
        <v>41</v>
      </c>
      <c r="D534" s="359">
        <v>72</v>
      </c>
    </row>
    <row r="535" spans="1:4" s="56" customFormat="1" ht="25.5">
      <c r="A535" s="504"/>
      <c r="B535" s="503"/>
      <c r="C535" s="290" t="s">
        <v>16</v>
      </c>
      <c r="D535" s="359">
        <v>45.433</v>
      </c>
    </row>
    <row r="536" spans="1:4" s="56" customFormat="1">
      <c r="A536" s="504"/>
      <c r="B536" s="503" t="s">
        <v>37</v>
      </c>
      <c r="C536" s="290" t="s">
        <v>41</v>
      </c>
      <c r="D536" s="359">
        <v>27</v>
      </c>
    </row>
    <row r="537" spans="1:4" s="56" customFormat="1" ht="25.5">
      <c r="A537" s="504"/>
      <c r="B537" s="503"/>
      <c r="C537" s="290" t="s">
        <v>16</v>
      </c>
      <c r="D537" s="359">
        <v>2.512</v>
      </c>
    </row>
    <row r="538" spans="1:4" s="56" customFormat="1">
      <c r="A538" s="504"/>
      <c r="B538" s="503" t="s">
        <v>17</v>
      </c>
      <c r="C538" s="290" t="s">
        <v>41</v>
      </c>
      <c r="D538" s="359">
        <v>1</v>
      </c>
    </row>
    <row r="539" spans="1:4" s="56" customFormat="1" ht="25.5">
      <c r="A539" s="504"/>
      <c r="B539" s="503"/>
      <c r="C539" s="290" t="s">
        <v>16</v>
      </c>
      <c r="D539" s="359">
        <v>2.72</v>
      </c>
    </row>
    <row r="540" spans="1:4" s="56" customFormat="1">
      <c r="A540" s="504"/>
      <c r="B540" s="503" t="s">
        <v>18</v>
      </c>
      <c r="C540" s="290" t="s">
        <v>41</v>
      </c>
      <c r="D540" s="359">
        <v>1</v>
      </c>
    </row>
    <row r="541" spans="1:4" s="56" customFormat="1" ht="25.5">
      <c r="A541" s="504"/>
      <c r="B541" s="503"/>
      <c r="C541" s="290" t="s">
        <v>16</v>
      </c>
      <c r="D541" s="359">
        <v>0.06</v>
      </c>
    </row>
    <row r="542" spans="1:4" s="56" customFormat="1">
      <c r="A542" s="504"/>
      <c r="B542" s="503" t="s">
        <v>19</v>
      </c>
      <c r="C542" s="290" t="s">
        <v>41</v>
      </c>
      <c r="D542" s="359">
        <v>1864</v>
      </c>
    </row>
    <row r="543" spans="1:4" s="56" customFormat="1" ht="25.5">
      <c r="A543" s="504"/>
      <c r="B543" s="503"/>
      <c r="C543" s="290" t="s">
        <v>16</v>
      </c>
      <c r="D543" s="359">
        <v>3.7069999999999999</v>
      </c>
    </row>
    <row r="544" spans="1:4" s="56" customFormat="1">
      <c r="A544" s="504"/>
      <c r="B544" s="503" t="s">
        <v>176</v>
      </c>
      <c r="C544" s="290" t="s">
        <v>41</v>
      </c>
      <c r="D544" s="359">
        <v>989</v>
      </c>
    </row>
    <row r="545" spans="1:4" s="56" customFormat="1" ht="25.5">
      <c r="A545" s="504"/>
      <c r="B545" s="503"/>
      <c r="C545" s="290" t="s">
        <v>16</v>
      </c>
      <c r="D545" s="359">
        <v>2.6349999999999998</v>
      </c>
    </row>
    <row r="546" spans="1:4" s="56" customFormat="1">
      <c r="A546" s="504"/>
      <c r="B546" s="503" t="s">
        <v>38</v>
      </c>
      <c r="C546" s="290" t="s">
        <v>41</v>
      </c>
      <c r="D546" s="359">
        <v>133340</v>
      </c>
    </row>
    <row r="547" spans="1:4" s="56" customFormat="1" ht="25.5">
      <c r="A547" s="504"/>
      <c r="B547" s="503"/>
      <c r="C547" s="290" t="s">
        <v>16</v>
      </c>
      <c r="D547" s="359">
        <v>6.7930000000000001</v>
      </c>
    </row>
    <row r="548" spans="1:4" s="56" customFormat="1">
      <c r="A548" s="504"/>
      <c r="B548" s="506" t="s">
        <v>39</v>
      </c>
      <c r="C548" s="290" t="s">
        <v>41</v>
      </c>
      <c r="D548" s="359">
        <v>8323</v>
      </c>
    </row>
    <row r="549" spans="1:4" s="56" customFormat="1" ht="25.5">
      <c r="A549" s="504"/>
      <c r="B549" s="506"/>
      <c r="C549" s="290" t="s">
        <v>16</v>
      </c>
      <c r="D549" s="359">
        <v>0.438</v>
      </c>
    </row>
    <row r="550" spans="1:4" s="56" customFormat="1">
      <c r="A550" s="504"/>
      <c r="B550" s="506" t="s">
        <v>40</v>
      </c>
      <c r="C550" s="290" t="s">
        <v>41</v>
      </c>
      <c r="D550" s="359">
        <v>125017</v>
      </c>
    </row>
    <row r="551" spans="1:4" s="56" customFormat="1" ht="25.5">
      <c r="A551" s="504"/>
      <c r="B551" s="506"/>
      <c r="C551" s="290" t="s">
        <v>16</v>
      </c>
      <c r="D551" s="359">
        <v>6.3550000000000004</v>
      </c>
    </row>
    <row r="552" spans="1:4" s="56" customFormat="1">
      <c r="A552" s="508"/>
      <c r="B552" s="505" t="s">
        <v>13</v>
      </c>
      <c r="C552" s="290" t="s">
        <v>41</v>
      </c>
      <c r="D552" s="359">
        <v>136294</v>
      </c>
    </row>
    <row r="553" spans="1:4" s="56" customFormat="1" ht="25.5">
      <c r="A553" s="508"/>
      <c r="B553" s="505"/>
      <c r="C553" s="290" t="s">
        <v>16</v>
      </c>
      <c r="D553" s="359">
        <v>63.86</v>
      </c>
    </row>
    <row r="554" spans="1:4" s="56" customFormat="1" ht="30.75" customHeight="1">
      <c r="A554" s="58" t="s">
        <v>47</v>
      </c>
      <c r="B554" s="14" t="s">
        <v>190</v>
      </c>
      <c r="C554" s="3"/>
      <c r="D554" s="359">
        <v>0</v>
      </c>
    </row>
    <row r="555" spans="1:4" s="56" customFormat="1" ht="15.75">
      <c r="A555" s="294"/>
      <c r="B555" s="37" t="s">
        <v>187</v>
      </c>
      <c r="C555" s="8" t="s">
        <v>14</v>
      </c>
      <c r="D555" s="359">
        <v>35</v>
      </c>
    </row>
    <row r="556" spans="1:4" s="56" customFormat="1" ht="17.25">
      <c r="A556" s="294"/>
      <c r="B556" s="296" t="s">
        <v>246</v>
      </c>
      <c r="C556" s="9" t="s">
        <v>43</v>
      </c>
      <c r="D556" s="311">
        <v>23.903300000000002</v>
      </c>
    </row>
    <row r="557" spans="1:4" s="56" customFormat="1" ht="17.25">
      <c r="A557" s="289"/>
      <c r="B557" s="296" t="s">
        <v>178</v>
      </c>
      <c r="C557" s="9" t="s">
        <v>44</v>
      </c>
      <c r="D557" s="311">
        <v>59.758249999999997</v>
      </c>
    </row>
    <row r="558" spans="1:4" s="56" customFormat="1" ht="17.25">
      <c r="A558" s="289"/>
      <c r="B558" s="295" t="s">
        <v>188</v>
      </c>
      <c r="C558" s="9" t="s">
        <v>44</v>
      </c>
      <c r="D558" s="311">
        <v>47.209017500000002</v>
      </c>
    </row>
    <row r="559" spans="1:4" s="56" customFormat="1" ht="16.5" customHeight="1">
      <c r="A559" s="58" t="s">
        <v>48</v>
      </c>
      <c r="B559" s="7" t="s">
        <v>42</v>
      </c>
      <c r="C559" s="9"/>
      <c r="D559" s="359">
        <v>0</v>
      </c>
    </row>
    <row r="560" spans="1:4" s="56" customFormat="1" ht="20.25" customHeight="1">
      <c r="A560" s="289"/>
      <c r="B560" s="10" t="s">
        <v>25</v>
      </c>
      <c r="C560" s="9" t="s">
        <v>14</v>
      </c>
      <c r="D560" s="359">
        <v>288</v>
      </c>
    </row>
    <row r="561" spans="1:4" s="56" customFormat="1" ht="23.25" customHeight="1">
      <c r="A561" s="289"/>
      <c r="B561" s="295" t="s">
        <v>202</v>
      </c>
      <c r="C561" s="9" t="s">
        <v>203</v>
      </c>
      <c r="D561" s="359">
        <v>17</v>
      </c>
    </row>
    <row r="562" spans="1:4" s="56" customFormat="1" ht="22.5" customHeight="1">
      <c r="A562" s="289"/>
      <c r="B562" s="10" t="s">
        <v>26</v>
      </c>
      <c r="C562" s="9" t="s">
        <v>14</v>
      </c>
      <c r="D562" s="359">
        <v>168</v>
      </c>
    </row>
    <row r="563" spans="1:4" s="56" customFormat="1" ht="23.25" customHeight="1">
      <c r="A563" s="289"/>
      <c r="B563" s="295" t="s">
        <v>204</v>
      </c>
      <c r="C563" s="9" t="s">
        <v>203</v>
      </c>
      <c r="D563" s="359">
        <v>40</v>
      </c>
    </row>
    <row r="564" spans="1:4" s="56" customFormat="1" ht="29.25" customHeight="1">
      <c r="A564" s="58" t="s">
        <v>49</v>
      </c>
      <c r="B564" s="14" t="s">
        <v>200</v>
      </c>
      <c r="C564" s="16" t="s">
        <v>14</v>
      </c>
      <c r="D564" s="359">
        <v>150319</v>
      </c>
    </row>
    <row r="565" spans="1:4" s="56" customFormat="1">
      <c r="A565" s="507" t="s">
        <v>205</v>
      </c>
      <c r="B565" s="496" t="s">
        <v>179</v>
      </c>
      <c r="C565" s="16" t="s">
        <v>14</v>
      </c>
      <c r="D565" s="359">
        <v>141259</v>
      </c>
    </row>
    <row r="566" spans="1:4" s="56" customFormat="1">
      <c r="A566" s="494"/>
      <c r="B566" s="496"/>
      <c r="C566" s="15" t="s">
        <v>209</v>
      </c>
      <c r="D566" s="359">
        <v>93.972817807462789</v>
      </c>
    </row>
    <row r="567" spans="1:4" s="56" customFormat="1">
      <c r="A567" s="494" t="s">
        <v>206</v>
      </c>
      <c r="B567" s="509" t="s">
        <v>180</v>
      </c>
      <c r="C567" s="16" t="s">
        <v>14</v>
      </c>
      <c r="D567" s="359">
        <v>6159</v>
      </c>
    </row>
    <row r="568" spans="1:4" s="56" customFormat="1">
      <c r="A568" s="494"/>
      <c r="B568" s="509"/>
      <c r="C568" s="15" t="s">
        <v>210</v>
      </c>
      <c r="D568" s="311">
        <v>4.3600761721377044</v>
      </c>
    </row>
    <row r="569" spans="1:4" s="56" customFormat="1">
      <c r="A569" s="494"/>
      <c r="B569" s="510" t="s">
        <v>181</v>
      </c>
      <c r="C569" s="16" t="s">
        <v>14</v>
      </c>
      <c r="D569" s="311">
        <v>481</v>
      </c>
    </row>
    <row r="570" spans="1:4" s="56" customFormat="1">
      <c r="A570" s="494"/>
      <c r="B570" s="510"/>
      <c r="C570" s="15" t="s">
        <v>211</v>
      </c>
      <c r="D570" s="311">
        <v>7.8097093684039622</v>
      </c>
    </row>
    <row r="571" spans="1:4" s="56" customFormat="1">
      <c r="A571" s="494"/>
      <c r="B571" s="510" t="s">
        <v>182</v>
      </c>
      <c r="C571" s="16" t="s">
        <v>14</v>
      </c>
      <c r="D571" s="311">
        <v>5678</v>
      </c>
    </row>
    <row r="572" spans="1:4" s="56" customFormat="1">
      <c r="A572" s="494"/>
      <c r="B572" s="510"/>
      <c r="C572" s="15" t="s">
        <v>211</v>
      </c>
      <c r="D572" s="311">
        <v>92.190290631596042</v>
      </c>
    </row>
    <row r="573" spans="1:4" s="56" customFormat="1">
      <c r="A573" s="494" t="s">
        <v>207</v>
      </c>
      <c r="B573" s="496" t="s">
        <v>61</v>
      </c>
      <c r="C573" s="16" t="s">
        <v>14</v>
      </c>
      <c r="D573" s="359">
        <v>9060</v>
      </c>
    </row>
    <row r="574" spans="1:4" s="56" customFormat="1">
      <c r="A574" s="494"/>
      <c r="B574" s="496"/>
      <c r="C574" s="15" t="s">
        <v>209</v>
      </c>
      <c r="D574" s="359">
        <v>6.0271821925372038</v>
      </c>
    </row>
    <row r="575" spans="1:4" s="56" customFormat="1">
      <c r="A575" s="494" t="s">
        <v>208</v>
      </c>
      <c r="B575" s="496" t="s">
        <v>62</v>
      </c>
      <c r="C575" s="16" t="s">
        <v>14</v>
      </c>
      <c r="D575" s="359">
        <v>34677</v>
      </c>
    </row>
    <row r="576" spans="1:4" s="56" customFormat="1">
      <c r="A576" s="494"/>
      <c r="B576" s="496"/>
      <c r="C576" s="15" t="s">
        <v>212</v>
      </c>
      <c r="D576" s="359">
        <v>24.548524341811849</v>
      </c>
    </row>
    <row r="577" spans="1:4" s="56" customFormat="1" ht="25.5" customHeight="1">
      <c r="A577" s="58" t="s">
        <v>107</v>
      </c>
      <c r="B577" s="14" t="s">
        <v>143</v>
      </c>
      <c r="C577" s="57"/>
      <c r="D577" s="359">
        <v>0</v>
      </c>
    </row>
    <row r="578" spans="1:4" s="56" customFormat="1">
      <c r="A578" s="494"/>
      <c r="B578" s="495" t="s">
        <v>20</v>
      </c>
      <c r="C578" s="15" t="s">
        <v>69</v>
      </c>
      <c r="D578" s="359">
        <v>100</v>
      </c>
    </row>
    <row r="579" spans="1:4" s="56" customFormat="1">
      <c r="A579" s="494"/>
      <c r="B579" s="495"/>
      <c r="C579" s="15" t="s">
        <v>70</v>
      </c>
      <c r="D579" s="359">
        <v>0</v>
      </c>
    </row>
    <row r="580" spans="1:4" s="56" customFormat="1">
      <c r="A580" s="494"/>
      <c r="B580" s="495"/>
      <c r="C580" s="15" t="s">
        <v>68</v>
      </c>
      <c r="D580" s="359">
        <v>68</v>
      </c>
    </row>
    <row r="581" spans="1:4" s="56" customFormat="1">
      <c r="A581" s="494"/>
      <c r="B581" s="495" t="s">
        <v>21</v>
      </c>
      <c r="C581" s="15" t="s">
        <v>69</v>
      </c>
      <c r="D581" s="359">
        <v>28.6</v>
      </c>
    </row>
    <row r="582" spans="1:4" s="56" customFormat="1">
      <c r="A582" s="494"/>
      <c r="B582" s="495"/>
      <c r="C582" s="15" t="s">
        <v>70</v>
      </c>
      <c r="D582" s="359">
        <v>71.400000000000006</v>
      </c>
    </row>
    <row r="583" spans="1:4" s="56" customFormat="1">
      <c r="A583" s="494"/>
      <c r="B583" s="495"/>
      <c r="C583" s="15" t="s">
        <v>68</v>
      </c>
      <c r="D583" s="359">
        <v>7</v>
      </c>
    </row>
    <row r="584" spans="1:4" s="56" customFormat="1">
      <c r="A584" s="494"/>
      <c r="B584" s="495" t="s">
        <v>22</v>
      </c>
      <c r="C584" s="15" t="s">
        <v>69</v>
      </c>
      <c r="D584" s="359">
        <v>100</v>
      </c>
    </row>
    <row r="585" spans="1:4" s="56" customFormat="1">
      <c r="A585" s="494"/>
      <c r="B585" s="495"/>
      <c r="C585" s="15" t="s">
        <v>70</v>
      </c>
      <c r="D585" s="359">
        <v>0</v>
      </c>
    </row>
    <row r="586" spans="1:4" s="56" customFormat="1">
      <c r="A586" s="494"/>
      <c r="B586" s="495"/>
      <c r="C586" s="15" t="s">
        <v>68</v>
      </c>
      <c r="D586" s="359">
        <v>2</v>
      </c>
    </row>
    <row r="587" spans="1:4" s="56" customFormat="1">
      <c r="A587" s="494"/>
      <c r="B587" s="495" t="s">
        <v>23</v>
      </c>
      <c r="C587" s="15" t="s">
        <v>69</v>
      </c>
      <c r="D587" s="359">
        <v>0</v>
      </c>
    </row>
    <row r="588" spans="1:4" s="56" customFormat="1">
      <c r="A588" s="494"/>
      <c r="B588" s="495"/>
      <c r="C588" s="15" t="s">
        <v>70</v>
      </c>
      <c r="D588" s="359">
        <v>0</v>
      </c>
    </row>
    <row r="589" spans="1:4" s="56" customFormat="1">
      <c r="A589" s="494"/>
      <c r="B589" s="495"/>
      <c r="C589" s="15" t="s">
        <v>68</v>
      </c>
      <c r="D589" s="360">
        <v>0</v>
      </c>
    </row>
    <row r="590" spans="1:4" s="56" customFormat="1">
      <c r="A590" s="494"/>
      <c r="B590" s="495" t="s">
        <v>24</v>
      </c>
      <c r="C590" s="15" t="s">
        <v>69</v>
      </c>
      <c r="D590" s="360">
        <v>100</v>
      </c>
    </row>
    <row r="591" spans="1:4" s="56" customFormat="1">
      <c r="A591" s="494"/>
      <c r="B591" s="495"/>
      <c r="C591" s="15" t="s">
        <v>70</v>
      </c>
      <c r="D591" s="360">
        <v>0</v>
      </c>
    </row>
    <row r="592" spans="1:4" s="56" customFormat="1">
      <c r="A592" s="494"/>
      <c r="B592" s="495"/>
      <c r="C592" s="15" t="s">
        <v>68</v>
      </c>
      <c r="D592" s="360">
        <v>67</v>
      </c>
    </row>
    <row r="593" spans="1:4" s="56" customFormat="1" ht="15.75" thickBot="1">
      <c r="A593" s="300" t="s">
        <v>307</v>
      </c>
      <c r="B593" s="301"/>
      <c r="C593" s="302"/>
      <c r="D593" s="315"/>
    </row>
    <row r="594" spans="1:4" s="56" customFormat="1">
      <c r="A594" s="497" t="s">
        <v>27</v>
      </c>
      <c r="B594" s="499" t="s">
        <v>29</v>
      </c>
      <c r="C594" s="499" t="s">
        <v>28</v>
      </c>
      <c r="D594" s="501" t="s">
        <v>422</v>
      </c>
    </row>
    <row r="595" spans="1:4" s="56" customFormat="1" ht="15.75" thickBot="1">
      <c r="A595" s="498"/>
      <c r="B595" s="500"/>
      <c r="C595" s="500"/>
      <c r="D595" s="502"/>
    </row>
    <row r="596" spans="1:4" s="56" customFormat="1" ht="15.75" thickBot="1">
      <c r="A596" s="41">
        <v>1</v>
      </c>
      <c r="B596" s="42">
        <v>2</v>
      </c>
      <c r="C596" s="42">
        <v>3</v>
      </c>
      <c r="D596" s="43">
        <v>4</v>
      </c>
    </row>
    <row r="597" spans="1:4" s="56" customFormat="1" ht="17.25" customHeight="1">
      <c r="A597" s="45" t="s">
        <v>45</v>
      </c>
      <c r="B597" s="46" t="s">
        <v>30</v>
      </c>
      <c r="C597" s="47"/>
      <c r="D597" s="293">
        <v>0</v>
      </c>
    </row>
    <row r="598" spans="1:4" s="56" customFormat="1" ht="29.25" customHeight="1">
      <c r="A598" s="58" t="s">
        <v>191</v>
      </c>
      <c r="B598" s="10" t="s">
        <v>258</v>
      </c>
      <c r="C598" s="289" t="s">
        <v>12</v>
      </c>
      <c r="D598" s="293">
        <v>42791.8</v>
      </c>
    </row>
    <row r="599" spans="1:4" s="56" customFormat="1" ht="15.75">
      <c r="A599" s="294"/>
      <c r="B599" s="11" t="s">
        <v>31</v>
      </c>
      <c r="C599" s="292" t="s">
        <v>192</v>
      </c>
      <c r="D599" s="293">
        <v>3.2</v>
      </c>
    </row>
    <row r="600" spans="1:4" s="56" customFormat="1" ht="15.75">
      <c r="A600" s="294"/>
      <c r="B600" s="28" t="s">
        <v>185</v>
      </c>
      <c r="C600" s="292" t="s">
        <v>192</v>
      </c>
      <c r="D600" s="311">
        <v>4.1056931468178481</v>
      </c>
    </row>
    <row r="601" spans="1:4" s="56" customFormat="1" ht="15.75">
      <c r="A601" s="294"/>
      <c r="B601" s="11" t="s">
        <v>32</v>
      </c>
      <c r="C601" s="292" t="s">
        <v>192</v>
      </c>
      <c r="D601" s="311">
        <v>52.219584125930666</v>
      </c>
    </row>
    <row r="602" spans="1:4" s="56" customFormat="1" ht="15.75">
      <c r="A602" s="294"/>
      <c r="B602" s="11" t="s">
        <v>174</v>
      </c>
      <c r="C602" s="292" t="s">
        <v>192</v>
      </c>
      <c r="D602" s="293">
        <v>40.5</v>
      </c>
    </row>
    <row r="603" spans="1:4" s="56" customFormat="1" ht="18.75" customHeight="1">
      <c r="A603" s="294"/>
      <c r="B603" s="25" t="s">
        <v>175</v>
      </c>
      <c r="C603" s="292" t="s">
        <v>189</v>
      </c>
      <c r="D603" s="311">
        <v>2.74351628115667</v>
      </c>
    </row>
    <row r="604" spans="1:4" s="56" customFormat="1" ht="30" customHeight="1">
      <c r="A604" s="58" t="s">
        <v>193</v>
      </c>
      <c r="B604" s="10" t="s">
        <v>259</v>
      </c>
      <c r="C604" s="289" t="s">
        <v>12</v>
      </c>
      <c r="D604" s="293">
        <v>2284.8000000000002</v>
      </c>
    </row>
    <row r="605" spans="1:4" s="56" customFormat="1" ht="15.75">
      <c r="A605" s="294"/>
      <c r="B605" s="11" t="s">
        <v>31</v>
      </c>
      <c r="C605" s="292" t="s">
        <v>194</v>
      </c>
      <c r="D605" s="293">
        <v>0</v>
      </c>
    </row>
    <row r="606" spans="1:4" s="56" customFormat="1" ht="15.75">
      <c r="A606" s="294"/>
      <c r="B606" s="11" t="s">
        <v>185</v>
      </c>
      <c r="C606" s="292" t="s">
        <v>194</v>
      </c>
      <c r="D606" s="293">
        <v>0</v>
      </c>
    </row>
    <row r="607" spans="1:4" s="56" customFormat="1" ht="15.75">
      <c r="A607" s="294"/>
      <c r="B607" s="11" t="s">
        <v>32</v>
      </c>
      <c r="C607" s="292" t="s">
        <v>194</v>
      </c>
      <c r="D607" s="293">
        <v>54.5</v>
      </c>
    </row>
    <row r="608" spans="1:4" s="56" customFormat="1" ht="15.75">
      <c r="A608" s="294"/>
      <c r="B608" s="11" t="s">
        <v>186</v>
      </c>
      <c r="C608" s="292" t="s">
        <v>194</v>
      </c>
      <c r="D608" s="293">
        <v>45.5</v>
      </c>
    </row>
    <row r="609" spans="1:4" s="56" customFormat="1" ht="30.75" customHeight="1">
      <c r="A609" s="58" t="s">
        <v>195</v>
      </c>
      <c r="B609" s="10" t="s">
        <v>33</v>
      </c>
      <c r="C609" s="289" t="s">
        <v>14</v>
      </c>
      <c r="D609" s="293">
        <v>12138</v>
      </c>
    </row>
    <row r="610" spans="1:4" s="56" customFormat="1" ht="15.75">
      <c r="A610" s="294"/>
      <c r="B610" s="11" t="s">
        <v>31</v>
      </c>
      <c r="C610" s="292" t="s">
        <v>196</v>
      </c>
      <c r="D610" s="293">
        <v>2.9</v>
      </c>
    </row>
    <row r="611" spans="1:4" s="56" customFormat="1" ht="15.75">
      <c r="A611" s="294"/>
      <c r="B611" s="11" t="s">
        <v>185</v>
      </c>
      <c r="C611" s="292" t="s">
        <v>196</v>
      </c>
      <c r="D611" s="293">
        <v>2.1</v>
      </c>
    </row>
    <row r="612" spans="1:4" s="56" customFormat="1" ht="15.75">
      <c r="A612" s="294"/>
      <c r="B612" s="11" t="s">
        <v>32</v>
      </c>
      <c r="C612" s="292" t="s">
        <v>196</v>
      </c>
      <c r="D612" s="293">
        <v>95</v>
      </c>
    </row>
    <row r="613" spans="1:4" s="56" customFormat="1" ht="28.5" customHeight="1">
      <c r="A613" s="58" t="s">
        <v>197</v>
      </c>
      <c r="B613" s="10" t="s">
        <v>34</v>
      </c>
      <c r="C613" s="289" t="s">
        <v>15</v>
      </c>
      <c r="D613" s="293">
        <v>3666</v>
      </c>
    </row>
    <row r="614" spans="1:4" s="56" customFormat="1" ht="15.75">
      <c r="A614" s="294"/>
      <c r="B614" s="11" t="s">
        <v>31</v>
      </c>
      <c r="C614" s="289" t="s">
        <v>198</v>
      </c>
      <c r="D614" s="293">
        <v>48.2</v>
      </c>
    </row>
    <row r="615" spans="1:4" s="56" customFormat="1" ht="15.75">
      <c r="A615" s="294"/>
      <c r="B615" s="11" t="s">
        <v>185</v>
      </c>
      <c r="C615" s="289" t="s">
        <v>198</v>
      </c>
      <c r="D615" s="293">
        <v>6.4</v>
      </c>
    </row>
    <row r="616" spans="1:4" s="56" customFormat="1" ht="15.75">
      <c r="A616" s="294"/>
      <c r="B616" s="11" t="s">
        <v>32</v>
      </c>
      <c r="C616" s="289" t="s">
        <v>198</v>
      </c>
      <c r="D616" s="293">
        <v>45.4</v>
      </c>
    </row>
    <row r="617" spans="1:4" s="56" customFormat="1" ht="15.75" customHeight="1">
      <c r="A617" s="58" t="s">
        <v>46</v>
      </c>
      <c r="B617" s="14" t="s">
        <v>35</v>
      </c>
      <c r="C617" s="3"/>
      <c r="D617" s="293">
        <v>0</v>
      </c>
    </row>
    <row r="618" spans="1:4" s="56" customFormat="1">
      <c r="A618" s="504"/>
      <c r="B618" s="503" t="s">
        <v>36</v>
      </c>
      <c r="C618" s="290" t="s">
        <v>41</v>
      </c>
      <c r="D618" s="293">
        <v>95</v>
      </c>
    </row>
    <row r="619" spans="1:4" s="56" customFormat="1" ht="25.5">
      <c r="A619" s="504"/>
      <c r="B619" s="503"/>
      <c r="C619" s="290" t="s">
        <v>16</v>
      </c>
      <c r="D619" s="293">
        <v>22.7</v>
      </c>
    </row>
    <row r="620" spans="1:4" s="56" customFormat="1">
      <c r="A620" s="504"/>
      <c r="B620" s="503" t="s">
        <v>37</v>
      </c>
      <c r="C620" s="290" t="s">
        <v>41</v>
      </c>
      <c r="D620" s="293">
        <v>864</v>
      </c>
    </row>
    <row r="621" spans="1:4" s="56" customFormat="1" ht="25.5">
      <c r="A621" s="504"/>
      <c r="B621" s="503"/>
      <c r="C621" s="290" t="s">
        <v>16</v>
      </c>
      <c r="D621" s="293">
        <v>13</v>
      </c>
    </row>
    <row r="622" spans="1:4" s="56" customFormat="1">
      <c r="A622" s="504"/>
      <c r="B622" s="503" t="s">
        <v>17</v>
      </c>
      <c r="C622" s="290" t="s">
        <v>41</v>
      </c>
      <c r="D622" s="293">
        <v>0</v>
      </c>
    </row>
    <row r="623" spans="1:4" s="56" customFormat="1" ht="25.5">
      <c r="A623" s="504"/>
      <c r="B623" s="503"/>
      <c r="C623" s="290" t="s">
        <v>16</v>
      </c>
      <c r="D623" s="293">
        <v>0</v>
      </c>
    </row>
    <row r="624" spans="1:4" s="56" customFormat="1">
      <c r="A624" s="504"/>
      <c r="B624" s="503" t="s">
        <v>18</v>
      </c>
      <c r="C624" s="290" t="s">
        <v>41</v>
      </c>
      <c r="D624" s="293">
        <v>0</v>
      </c>
    </row>
    <row r="625" spans="1:4" s="56" customFormat="1" ht="25.5">
      <c r="A625" s="504"/>
      <c r="B625" s="503"/>
      <c r="C625" s="290" t="s">
        <v>16</v>
      </c>
      <c r="D625" s="293">
        <v>0</v>
      </c>
    </row>
    <row r="626" spans="1:4" s="56" customFormat="1">
      <c r="A626" s="504"/>
      <c r="B626" s="503" t="s">
        <v>19</v>
      </c>
      <c r="C626" s="290" t="s">
        <v>41</v>
      </c>
      <c r="D626" s="293">
        <v>7047</v>
      </c>
    </row>
    <row r="627" spans="1:4" s="56" customFormat="1" ht="25.5">
      <c r="A627" s="504"/>
      <c r="B627" s="503"/>
      <c r="C627" s="290" t="s">
        <v>16</v>
      </c>
      <c r="D627" s="293">
        <v>26.5</v>
      </c>
    </row>
    <row r="628" spans="1:4" s="56" customFormat="1">
      <c r="A628" s="504"/>
      <c r="B628" s="503" t="s">
        <v>176</v>
      </c>
      <c r="C628" s="290" t="s">
        <v>41</v>
      </c>
      <c r="D628" s="293">
        <v>322</v>
      </c>
    </row>
    <row r="629" spans="1:4" s="56" customFormat="1" ht="25.5">
      <c r="A629" s="504"/>
      <c r="B629" s="503"/>
      <c r="C629" s="290" t="s">
        <v>16</v>
      </c>
      <c r="D629" s="293">
        <v>3.8</v>
      </c>
    </row>
    <row r="630" spans="1:4" s="56" customFormat="1">
      <c r="A630" s="504"/>
      <c r="B630" s="503" t="s">
        <v>38</v>
      </c>
      <c r="C630" s="290" t="s">
        <v>41</v>
      </c>
      <c r="D630" s="293">
        <v>425885</v>
      </c>
    </row>
    <row r="631" spans="1:4" s="56" customFormat="1" ht="25.5">
      <c r="A631" s="504"/>
      <c r="B631" s="503"/>
      <c r="C631" s="290" t="s">
        <v>16</v>
      </c>
      <c r="D631" s="293">
        <v>34</v>
      </c>
    </row>
    <row r="632" spans="1:4" s="56" customFormat="1">
      <c r="A632" s="504"/>
      <c r="B632" s="506" t="s">
        <v>39</v>
      </c>
      <c r="C632" s="290" t="s">
        <v>41</v>
      </c>
      <c r="D632" s="293">
        <v>226498</v>
      </c>
    </row>
    <row r="633" spans="1:4" s="56" customFormat="1" ht="25.5">
      <c r="A633" s="504"/>
      <c r="B633" s="506"/>
      <c r="C633" s="290" t="s">
        <v>16</v>
      </c>
      <c r="D633" s="293">
        <v>21.7</v>
      </c>
    </row>
    <row r="634" spans="1:4" s="56" customFormat="1">
      <c r="A634" s="504"/>
      <c r="B634" s="506" t="s">
        <v>40</v>
      </c>
      <c r="C634" s="290" t="s">
        <v>41</v>
      </c>
      <c r="D634" s="293">
        <v>199387</v>
      </c>
    </row>
    <row r="635" spans="1:4" s="56" customFormat="1" ht="25.5">
      <c r="A635" s="504"/>
      <c r="B635" s="506"/>
      <c r="C635" s="290" t="s">
        <v>16</v>
      </c>
      <c r="D635" s="293">
        <v>12.3</v>
      </c>
    </row>
    <row r="636" spans="1:4" s="56" customFormat="1">
      <c r="A636" s="508"/>
      <c r="B636" s="505" t="s">
        <v>13</v>
      </c>
      <c r="C636" s="290" t="s">
        <v>41</v>
      </c>
      <c r="D636" s="293">
        <v>434213</v>
      </c>
    </row>
    <row r="637" spans="1:4" s="56" customFormat="1" ht="25.5">
      <c r="A637" s="508"/>
      <c r="B637" s="505"/>
      <c r="C637" s="290" t="s">
        <v>16</v>
      </c>
      <c r="D637" s="293">
        <v>0</v>
      </c>
    </row>
    <row r="638" spans="1:4" s="56" customFormat="1" ht="30" customHeight="1">
      <c r="A638" s="58" t="s">
        <v>47</v>
      </c>
      <c r="B638" s="14" t="s">
        <v>190</v>
      </c>
      <c r="C638" s="3"/>
      <c r="D638" s="293">
        <v>0</v>
      </c>
    </row>
    <row r="639" spans="1:4" s="56" customFormat="1" ht="15.75">
      <c r="A639" s="294"/>
      <c r="B639" s="37" t="s">
        <v>187</v>
      </c>
      <c r="C639" s="8" t="s">
        <v>14</v>
      </c>
      <c r="D639" s="293">
        <v>133</v>
      </c>
    </row>
    <row r="640" spans="1:4" s="56" customFormat="1" ht="16.5" customHeight="1">
      <c r="A640" s="294"/>
      <c r="B640" s="296" t="s">
        <v>246</v>
      </c>
      <c r="C640" s="9" t="s">
        <v>43</v>
      </c>
      <c r="D640" s="293">
        <v>67444</v>
      </c>
    </row>
    <row r="641" spans="1:4" s="56" customFormat="1" ht="15.75" customHeight="1">
      <c r="A641" s="289"/>
      <c r="B641" s="296" t="s">
        <v>178</v>
      </c>
      <c r="C641" s="9" t="s">
        <v>44</v>
      </c>
      <c r="D641" s="313">
        <v>182098.80000000002</v>
      </c>
    </row>
    <row r="642" spans="1:4" s="56" customFormat="1" ht="17.25">
      <c r="A642" s="289"/>
      <c r="B642" s="295" t="s">
        <v>188</v>
      </c>
      <c r="C642" s="9" t="s">
        <v>44</v>
      </c>
      <c r="D642" s="313">
        <v>64192.500000000007</v>
      </c>
    </row>
    <row r="643" spans="1:4" s="56" customFormat="1" ht="18" customHeight="1">
      <c r="A643" s="58" t="s">
        <v>48</v>
      </c>
      <c r="B643" s="7" t="s">
        <v>42</v>
      </c>
      <c r="C643" s="9"/>
      <c r="D643" s="293">
        <v>0</v>
      </c>
    </row>
    <row r="644" spans="1:4" s="56" customFormat="1" ht="14.25" customHeight="1">
      <c r="A644" s="289"/>
      <c r="B644" s="10" t="s">
        <v>25</v>
      </c>
      <c r="C644" s="9" t="s">
        <v>14</v>
      </c>
      <c r="D644" s="293">
        <v>480</v>
      </c>
    </row>
    <row r="645" spans="1:4" s="56" customFormat="1" ht="24" customHeight="1">
      <c r="A645" s="289"/>
      <c r="B645" s="295" t="s">
        <v>202</v>
      </c>
      <c r="C645" s="9" t="s">
        <v>203</v>
      </c>
      <c r="D645" s="293">
        <v>32</v>
      </c>
    </row>
    <row r="646" spans="1:4" s="56" customFormat="1" ht="13.5" customHeight="1">
      <c r="A646" s="289"/>
      <c r="B646" s="10" t="s">
        <v>26</v>
      </c>
      <c r="C646" s="9" t="s">
        <v>14</v>
      </c>
      <c r="D646" s="293">
        <v>281</v>
      </c>
    </row>
    <row r="647" spans="1:4" s="56" customFormat="1" ht="25.5" customHeight="1">
      <c r="A647" s="289"/>
      <c r="B647" s="295" t="s">
        <v>204</v>
      </c>
      <c r="C647" s="9" t="s">
        <v>203</v>
      </c>
      <c r="D647" s="293">
        <v>55</v>
      </c>
    </row>
    <row r="648" spans="1:4" s="56" customFormat="1" ht="25.5" customHeight="1">
      <c r="A648" s="58" t="s">
        <v>49</v>
      </c>
      <c r="B648" s="14" t="s">
        <v>200</v>
      </c>
      <c r="C648" s="16" t="s">
        <v>14</v>
      </c>
      <c r="D648" s="293">
        <v>457703</v>
      </c>
    </row>
    <row r="649" spans="1:4" s="56" customFormat="1">
      <c r="A649" s="507" t="s">
        <v>205</v>
      </c>
      <c r="B649" s="496" t="s">
        <v>179</v>
      </c>
      <c r="C649" s="16" t="s">
        <v>14</v>
      </c>
      <c r="D649" s="293">
        <v>456218</v>
      </c>
    </row>
    <row r="650" spans="1:4" s="56" customFormat="1">
      <c r="A650" s="494"/>
      <c r="B650" s="496"/>
      <c r="C650" s="15" t="s">
        <v>209</v>
      </c>
      <c r="D650" s="293">
        <v>99.675553797986908</v>
      </c>
    </row>
    <row r="651" spans="1:4" s="56" customFormat="1">
      <c r="A651" s="494" t="s">
        <v>206</v>
      </c>
      <c r="B651" s="509" t="s">
        <v>180</v>
      </c>
      <c r="C651" s="16" t="s">
        <v>14</v>
      </c>
      <c r="D651" s="293">
        <v>16221</v>
      </c>
    </row>
    <row r="652" spans="1:4" s="56" customFormat="1">
      <c r="A652" s="494"/>
      <c r="B652" s="509"/>
      <c r="C652" s="15" t="s">
        <v>210</v>
      </c>
      <c r="D652" s="293">
        <v>3.5555370458859579</v>
      </c>
    </row>
    <row r="653" spans="1:4" s="56" customFormat="1">
      <c r="A653" s="494"/>
      <c r="B653" s="510" t="s">
        <v>181</v>
      </c>
      <c r="C653" s="16" t="s">
        <v>14</v>
      </c>
      <c r="D653" s="293">
        <v>173</v>
      </c>
    </row>
    <row r="654" spans="1:4" s="56" customFormat="1">
      <c r="A654" s="494"/>
      <c r="B654" s="510"/>
      <c r="C654" s="15" t="s">
        <v>211</v>
      </c>
      <c r="D654" s="293">
        <v>1.0665187103137908</v>
      </c>
    </row>
    <row r="655" spans="1:4" s="56" customFormat="1">
      <c r="A655" s="494"/>
      <c r="B655" s="510" t="s">
        <v>182</v>
      </c>
      <c r="C655" s="16" t="s">
        <v>14</v>
      </c>
      <c r="D655" s="293">
        <v>16036</v>
      </c>
    </row>
    <row r="656" spans="1:4" s="56" customFormat="1">
      <c r="A656" s="494"/>
      <c r="B656" s="510"/>
      <c r="C656" s="15" t="s">
        <v>211</v>
      </c>
      <c r="D656" s="293">
        <v>98.859503113248266</v>
      </c>
    </row>
    <row r="657" spans="1:4" s="56" customFormat="1">
      <c r="A657" s="494" t="s">
        <v>207</v>
      </c>
      <c r="B657" s="496" t="s">
        <v>61</v>
      </c>
      <c r="C657" s="16" t="s">
        <v>14</v>
      </c>
      <c r="D657" s="293">
        <v>1485</v>
      </c>
    </row>
    <row r="658" spans="1:4" s="56" customFormat="1">
      <c r="A658" s="494"/>
      <c r="B658" s="496"/>
      <c r="C658" s="15" t="s">
        <v>209</v>
      </c>
      <c r="D658" s="293">
        <v>0.32444620201309582</v>
      </c>
    </row>
    <row r="659" spans="1:4" s="56" customFormat="1">
      <c r="A659" s="494" t="s">
        <v>208</v>
      </c>
      <c r="B659" s="496" t="s">
        <v>62</v>
      </c>
      <c r="C659" s="16" t="s">
        <v>14</v>
      </c>
      <c r="D659" s="293">
        <v>187787</v>
      </c>
    </row>
    <row r="660" spans="1:4" s="56" customFormat="1">
      <c r="A660" s="494"/>
      <c r="B660" s="496"/>
      <c r="C660" s="15" t="s">
        <v>212</v>
      </c>
      <c r="D660" s="293">
        <v>41.028133964601501</v>
      </c>
    </row>
    <row r="661" spans="1:4" s="56" customFormat="1" ht="27.75" customHeight="1">
      <c r="A661" s="58" t="s">
        <v>107</v>
      </c>
      <c r="B661" s="14" t="s">
        <v>143</v>
      </c>
      <c r="C661" s="57"/>
      <c r="D661" s="293">
        <v>0</v>
      </c>
    </row>
    <row r="662" spans="1:4" s="56" customFormat="1">
      <c r="A662" s="494"/>
      <c r="B662" s="495" t="s">
        <v>20</v>
      </c>
      <c r="C662" s="15" t="s">
        <v>69</v>
      </c>
      <c r="D662" s="293">
        <v>100</v>
      </c>
    </row>
    <row r="663" spans="1:4" s="56" customFormat="1">
      <c r="A663" s="494"/>
      <c r="B663" s="495"/>
      <c r="C663" s="15" t="s">
        <v>70</v>
      </c>
      <c r="D663" s="293">
        <v>0</v>
      </c>
    </row>
    <row r="664" spans="1:4" s="56" customFormat="1">
      <c r="A664" s="494"/>
      <c r="B664" s="495"/>
      <c r="C664" s="15" t="s">
        <v>68</v>
      </c>
      <c r="D664" s="293">
        <v>132</v>
      </c>
    </row>
    <row r="665" spans="1:4" s="56" customFormat="1">
      <c r="A665" s="494"/>
      <c r="B665" s="495" t="s">
        <v>21</v>
      </c>
      <c r="C665" s="15" t="s">
        <v>69</v>
      </c>
      <c r="D665" s="293">
        <v>100</v>
      </c>
    </row>
    <row r="666" spans="1:4" s="56" customFormat="1">
      <c r="A666" s="494"/>
      <c r="B666" s="495"/>
      <c r="C666" s="15" t="s">
        <v>70</v>
      </c>
      <c r="D666" s="293">
        <v>0</v>
      </c>
    </row>
    <row r="667" spans="1:4" s="56" customFormat="1">
      <c r="A667" s="494"/>
      <c r="B667" s="495"/>
      <c r="C667" s="15" t="s">
        <v>68</v>
      </c>
      <c r="D667" s="293">
        <v>14</v>
      </c>
    </row>
    <row r="668" spans="1:4" s="56" customFormat="1">
      <c r="A668" s="494"/>
      <c r="B668" s="495" t="s">
        <v>22</v>
      </c>
      <c r="C668" s="15" t="s">
        <v>69</v>
      </c>
      <c r="D668" s="293" t="s">
        <v>434</v>
      </c>
    </row>
    <row r="669" spans="1:4" s="56" customFormat="1">
      <c r="A669" s="494"/>
      <c r="B669" s="495"/>
      <c r="C669" s="15" t="s">
        <v>70</v>
      </c>
      <c r="D669" s="293" t="s">
        <v>434</v>
      </c>
    </row>
    <row r="670" spans="1:4" s="56" customFormat="1">
      <c r="A670" s="494"/>
      <c r="B670" s="495"/>
      <c r="C670" s="15" t="s">
        <v>68</v>
      </c>
      <c r="D670" s="309">
        <v>0</v>
      </c>
    </row>
    <row r="671" spans="1:4" s="56" customFormat="1">
      <c r="A671" s="494"/>
      <c r="B671" s="495" t="s">
        <v>23</v>
      </c>
      <c r="C671" s="15" t="s">
        <v>69</v>
      </c>
      <c r="D671" s="293" t="s">
        <v>434</v>
      </c>
    </row>
    <row r="672" spans="1:4" s="56" customFormat="1">
      <c r="A672" s="494"/>
      <c r="B672" s="495"/>
      <c r="C672" s="15" t="s">
        <v>70</v>
      </c>
      <c r="D672" s="293" t="s">
        <v>434</v>
      </c>
    </row>
    <row r="673" spans="1:4" s="56" customFormat="1">
      <c r="A673" s="494"/>
      <c r="B673" s="495"/>
      <c r="C673" s="15" t="s">
        <v>68</v>
      </c>
      <c r="D673" s="309">
        <v>0</v>
      </c>
    </row>
    <row r="674" spans="1:4" s="56" customFormat="1">
      <c r="A674" s="494"/>
      <c r="B674" s="495" t="s">
        <v>24</v>
      </c>
      <c r="C674" s="15" t="s">
        <v>69</v>
      </c>
      <c r="D674" s="293">
        <v>100</v>
      </c>
    </row>
    <row r="675" spans="1:4" s="56" customFormat="1">
      <c r="A675" s="494"/>
      <c r="B675" s="495"/>
      <c r="C675" s="15" t="s">
        <v>70</v>
      </c>
      <c r="D675" s="313">
        <v>0</v>
      </c>
    </row>
    <row r="676" spans="1:4" s="56" customFormat="1">
      <c r="A676" s="494"/>
      <c r="B676" s="495"/>
      <c r="C676" s="15" t="s">
        <v>68</v>
      </c>
      <c r="D676" s="293">
        <v>45</v>
      </c>
    </row>
  </sheetData>
  <mergeCells count="368">
    <mergeCell ref="A674:A676"/>
    <mergeCell ref="B674:B676"/>
    <mergeCell ref="A665:A667"/>
    <mergeCell ref="B665:B667"/>
    <mergeCell ref="A668:A670"/>
    <mergeCell ref="B668:B670"/>
    <mergeCell ref="A671:A673"/>
    <mergeCell ref="B671:B673"/>
    <mergeCell ref="A657:A658"/>
    <mergeCell ref="B657:B658"/>
    <mergeCell ref="A659:A660"/>
    <mergeCell ref="B659:B660"/>
    <mergeCell ref="A662:A664"/>
    <mergeCell ref="B662:B664"/>
    <mergeCell ref="A651:A652"/>
    <mergeCell ref="B651:B652"/>
    <mergeCell ref="A653:A654"/>
    <mergeCell ref="B653:B654"/>
    <mergeCell ref="A655:A656"/>
    <mergeCell ref="B655:B656"/>
    <mergeCell ref="A634:A635"/>
    <mergeCell ref="B634:B635"/>
    <mergeCell ref="A636:A637"/>
    <mergeCell ref="B636:B637"/>
    <mergeCell ref="A649:A650"/>
    <mergeCell ref="B649:B650"/>
    <mergeCell ref="A628:A629"/>
    <mergeCell ref="B628:B629"/>
    <mergeCell ref="A630:A631"/>
    <mergeCell ref="B630:B631"/>
    <mergeCell ref="A632:A633"/>
    <mergeCell ref="B632:B633"/>
    <mergeCell ref="A622:A623"/>
    <mergeCell ref="B622:B623"/>
    <mergeCell ref="A624:A625"/>
    <mergeCell ref="B624:B625"/>
    <mergeCell ref="A626:A627"/>
    <mergeCell ref="B626:B627"/>
    <mergeCell ref="D594:D595"/>
    <mergeCell ref="A618:A619"/>
    <mergeCell ref="B618:B619"/>
    <mergeCell ref="A620:A621"/>
    <mergeCell ref="B620:B621"/>
    <mergeCell ref="A590:A592"/>
    <mergeCell ref="B590:B592"/>
    <mergeCell ref="A594:A595"/>
    <mergeCell ref="B594:B595"/>
    <mergeCell ref="C594:C595"/>
    <mergeCell ref="A581:A583"/>
    <mergeCell ref="B581:B583"/>
    <mergeCell ref="A584:A586"/>
    <mergeCell ref="B584:B586"/>
    <mergeCell ref="A587:A589"/>
    <mergeCell ref="B587:B589"/>
    <mergeCell ref="A573:A574"/>
    <mergeCell ref="B573:B574"/>
    <mergeCell ref="A575:A576"/>
    <mergeCell ref="B575:B576"/>
    <mergeCell ref="A578:A580"/>
    <mergeCell ref="B578:B580"/>
    <mergeCell ref="A567:A568"/>
    <mergeCell ref="B567:B568"/>
    <mergeCell ref="A569:A570"/>
    <mergeCell ref="B569:B570"/>
    <mergeCell ref="A571:A572"/>
    <mergeCell ref="B571:B572"/>
    <mergeCell ref="A550:A551"/>
    <mergeCell ref="B550:B551"/>
    <mergeCell ref="A552:A553"/>
    <mergeCell ref="B552:B553"/>
    <mergeCell ref="A565:A566"/>
    <mergeCell ref="B565:B566"/>
    <mergeCell ref="A544:A545"/>
    <mergeCell ref="B544:B545"/>
    <mergeCell ref="A546:A547"/>
    <mergeCell ref="B546:B547"/>
    <mergeCell ref="A548:A549"/>
    <mergeCell ref="B548:B549"/>
    <mergeCell ref="A538:A539"/>
    <mergeCell ref="B538:B539"/>
    <mergeCell ref="A540:A541"/>
    <mergeCell ref="B540:B541"/>
    <mergeCell ref="A542:A543"/>
    <mergeCell ref="B542:B543"/>
    <mergeCell ref="D510:D511"/>
    <mergeCell ref="A534:A535"/>
    <mergeCell ref="B534:B535"/>
    <mergeCell ref="A536:A537"/>
    <mergeCell ref="B536:B537"/>
    <mergeCell ref="A506:A508"/>
    <mergeCell ref="B506:B508"/>
    <mergeCell ref="A510:A511"/>
    <mergeCell ref="B510:B511"/>
    <mergeCell ref="C510:C511"/>
    <mergeCell ref="A497:A499"/>
    <mergeCell ref="B497:B499"/>
    <mergeCell ref="A500:A502"/>
    <mergeCell ref="B500:B502"/>
    <mergeCell ref="A503:A505"/>
    <mergeCell ref="B503:B505"/>
    <mergeCell ref="A489:A490"/>
    <mergeCell ref="B489:B490"/>
    <mergeCell ref="A491:A492"/>
    <mergeCell ref="B491:B492"/>
    <mergeCell ref="A494:A496"/>
    <mergeCell ref="B494:B496"/>
    <mergeCell ref="A483:A484"/>
    <mergeCell ref="B483:B484"/>
    <mergeCell ref="A485:A486"/>
    <mergeCell ref="B485:B486"/>
    <mergeCell ref="A487:A488"/>
    <mergeCell ref="B487:B488"/>
    <mergeCell ref="A466:A467"/>
    <mergeCell ref="B466:B467"/>
    <mergeCell ref="A468:A469"/>
    <mergeCell ref="B468:B469"/>
    <mergeCell ref="A481:A482"/>
    <mergeCell ref="B481:B482"/>
    <mergeCell ref="A460:A461"/>
    <mergeCell ref="B460:B461"/>
    <mergeCell ref="A462:A463"/>
    <mergeCell ref="B462:B463"/>
    <mergeCell ref="A464:A465"/>
    <mergeCell ref="B464:B465"/>
    <mergeCell ref="A454:A455"/>
    <mergeCell ref="B454:B455"/>
    <mergeCell ref="A456:A457"/>
    <mergeCell ref="B456:B457"/>
    <mergeCell ref="A458:A459"/>
    <mergeCell ref="B458:B459"/>
    <mergeCell ref="D426:D427"/>
    <mergeCell ref="A450:A451"/>
    <mergeCell ref="B450:B451"/>
    <mergeCell ref="A452:A453"/>
    <mergeCell ref="B452:B453"/>
    <mergeCell ref="A422:A424"/>
    <mergeCell ref="B422:B424"/>
    <mergeCell ref="A426:A427"/>
    <mergeCell ref="B426:B427"/>
    <mergeCell ref="C426:C427"/>
    <mergeCell ref="A413:A415"/>
    <mergeCell ref="B413:B415"/>
    <mergeCell ref="A416:A418"/>
    <mergeCell ref="B416:B418"/>
    <mergeCell ref="A419:A421"/>
    <mergeCell ref="B419:B421"/>
    <mergeCell ref="A405:A406"/>
    <mergeCell ref="B405:B406"/>
    <mergeCell ref="A407:A408"/>
    <mergeCell ref="B407:B408"/>
    <mergeCell ref="A410:A412"/>
    <mergeCell ref="B410:B412"/>
    <mergeCell ref="A399:A400"/>
    <mergeCell ref="B399:B400"/>
    <mergeCell ref="A401:A402"/>
    <mergeCell ref="B401:B402"/>
    <mergeCell ref="A403:A404"/>
    <mergeCell ref="B403:B404"/>
    <mergeCell ref="A382:A383"/>
    <mergeCell ref="B382:B383"/>
    <mergeCell ref="A384:A385"/>
    <mergeCell ref="B384:B385"/>
    <mergeCell ref="A397:A398"/>
    <mergeCell ref="B397:B398"/>
    <mergeCell ref="A376:A377"/>
    <mergeCell ref="B376:B377"/>
    <mergeCell ref="A378:A379"/>
    <mergeCell ref="B378:B379"/>
    <mergeCell ref="A380:A381"/>
    <mergeCell ref="B380:B381"/>
    <mergeCell ref="A370:A371"/>
    <mergeCell ref="B370:B371"/>
    <mergeCell ref="A372:A373"/>
    <mergeCell ref="B372:B373"/>
    <mergeCell ref="A374:A375"/>
    <mergeCell ref="B374:B375"/>
    <mergeCell ref="D342:D343"/>
    <mergeCell ref="A366:A367"/>
    <mergeCell ref="B366:B367"/>
    <mergeCell ref="A368:A369"/>
    <mergeCell ref="B368:B369"/>
    <mergeCell ref="A338:A340"/>
    <mergeCell ref="B338:B340"/>
    <mergeCell ref="A342:A343"/>
    <mergeCell ref="B342:B343"/>
    <mergeCell ref="C342:C343"/>
    <mergeCell ref="A329:A331"/>
    <mergeCell ref="B329:B331"/>
    <mergeCell ref="A332:A334"/>
    <mergeCell ref="B332:B334"/>
    <mergeCell ref="A335:A337"/>
    <mergeCell ref="B335:B337"/>
    <mergeCell ref="A321:A322"/>
    <mergeCell ref="B321:B322"/>
    <mergeCell ref="A323:A324"/>
    <mergeCell ref="B323:B324"/>
    <mergeCell ref="A326:A328"/>
    <mergeCell ref="B326:B328"/>
    <mergeCell ref="A315:A316"/>
    <mergeCell ref="B315:B316"/>
    <mergeCell ref="A317:A318"/>
    <mergeCell ref="B317:B318"/>
    <mergeCell ref="A319:A320"/>
    <mergeCell ref="B319:B320"/>
    <mergeCell ref="A298:A299"/>
    <mergeCell ref="B298:B299"/>
    <mergeCell ref="A300:A301"/>
    <mergeCell ref="B300:B301"/>
    <mergeCell ref="A313:A314"/>
    <mergeCell ref="B313:B314"/>
    <mergeCell ref="A292:A293"/>
    <mergeCell ref="B292:B293"/>
    <mergeCell ref="A294:A295"/>
    <mergeCell ref="B294:B295"/>
    <mergeCell ref="A296:A297"/>
    <mergeCell ref="B296:B297"/>
    <mergeCell ref="A286:A287"/>
    <mergeCell ref="B286:B287"/>
    <mergeCell ref="A288:A289"/>
    <mergeCell ref="B288:B289"/>
    <mergeCell ref="A290:A291"/>
    <mergeCell ref="B290:B291"/>
    <mergeCell ref="D258:D259"/>
    <mergeCell ref="A282:A283"/>
    <mergeCell ref="B282:B283"/>
    <mergeCell ref="A284:A285"/>
    <mergeCell ref="B284:B285"/>
    <mergeCell ref="A254:A256"/>
    <mergeCell ref="B254:B256"/>
    <mergeCell ref="A258:A259"/>
    <mergeCell ref="B258:B259"/>
    <mergeCell ref="C258:C259"/>
    <mergeCell ref="A245:A247"/>
    <mergeCell ref="B245:B247"/>
    <mergeCell ref="A248:A250"/>
    <mergeCell ref="B248:B250"/>
    <mergeCell ref="A251:A253"/>
    <mergeCell ref="B251:B253"/>
    <mergeCell ref="A237:A238"/>
    <mergeCell ref="B237:B238"/>
    <mergeCell ref="A239:A240"/>
    <mergeCell ref="B239:B240"/>
    <mergeCell ref="A242:A244"/>
    <mergeCell ref="B242:B244"/>
    <mergeCell ref="A231:A232"/>
    <mergeCell ref="B231:B232"/>
    <mergeCell ref="A233:A234"/>
    <mergeCell ref="B233:B234"/>
    <mergeCell ref="A235:A236"/>
    <mergeCell ref="B235:B236"/>
    <mergeCell ref="A214:A215"/>
    <mergeCell ref="B214:B215"/>
    <mergeCell ref="A216:A217"/>
    <mergeCell ref="B216:B217"/>
    <mergeCell ref="A229:A230"/>
    <mergeCell ref="B229:B230"/>
    <mergeCell ref="A208:A209"/>
    <mergeCell ref="B208:B209"/>
    <mergeCell ref="A210:A211"/>
    <mergeCell ref="B210:B211"/>
    <mergeCell ref="A212:A213"/>
    <mergeCell ref="B212:B213"/>
    <mergeCell ref="A202:A203"/>
    <mergeCell ref="B202:B203"/>
    <mergeCell ref="A204:A205"/>
    <mergeCell ref="B204:B205"/>
    <mergeCell ref="A206:A207"/>
    <mergeCell ref="B206:B207"/>
    <mergeCell ref="C174:C175"/>
    <mergeCell ref="D174:D175"/>
    <mergeCell ref="A198:A199"/>
    <mergeCell ref="B198:B199"/>
    <mergeCell ref="A200:A201"/>
    <mergeCell ref="B200:B201"/>
    <mergeCell ref="A167:A169"/>
    <mergeCell ref="B167:B169"/>
    <mergeCell ref="A170:A172"/>
    <mergeCell ref="B170:B172"/>
    <mergeCell ref="A174:A175"/>
    <mergeCell ref="B174:B175"/>
    <mergeCell ref="A158:A160"/>
    <mergeCell ref="B158:B160"/>
    <mergeCell ref="A161:A163"/>
    <mergeCell ref="B161:B163"/>
    <mergeCell ref="A164:A166"/>
    <mergeCell ref="B164:B166"/>
    <mergeCell ref="A151:A152"/>
    <mergeCell ref="B151:B152"/>
    <mergeCell ref="A153:A154"/>
    <mergeCell ref="B153:B154"/>
    <mergeCell ref="A155:A156"/>
    <mergeCell ref="B155:B156"/>
    <mergeCell ref="A145:A146"/>
    <mergeCell ref="B145:B146"/>
    <mergeCell ref="A147:A148"/>
    <mergeCell ref="B147:B148"/>
    <mergeCell ref="A149:A150"/>
    <mergeCell ref="B149:B150"/>
    <mergeCell ref="A128:A129"/>
    <mergeCell ref="B128:B129"/>
    <mergeCell ref="A130:A131"/>
    <mergeCell ref="B130:B131"/>
    <mergeCell ref="A132:A133"/>
    <mergeCell ref="B132:B133"/>
    <mergeCell ref="A122:A123"/>
    <mergeCell ref="B122:B123"/>
    <mergeCell ref="A124:A125"/>
    <mergeCell ref="B124:B125"/>
    <mergeCell ref="A126:A127"/>
    <mergeCell ref="B126:B127"/>
    <mergeCell ref="A116:A117"/>
    <mergeCell ref="B116:B117"/>
    <mergeCell ref="A118:A119"/>
    <mergeCell ref="B118:B119"/>
    <mergeCell ref="A120:A121"/>
    <mergeCell ref="B120:B121"/>
    <mergeCell ref="A90:A91"/>
    <mergeCell ref="B90:B91"/>
    <mergeCell ref="C90:C91"/>
    <mergeCell ref="D90:D91"/>
    <mergeCell ref="A114:A115"/>
    <mergeCell ref="B114:B115"/>
    <mergeCell ref="B30:B31"/>
    <mergeCell ref="B32:B33"/>
    <mergeCell ref="A59:A60"/>
    <mergeCell ref="A67:A68"/>
    <mergeCell ref="A40:A41"/>
    <mergeCell ref="A42:A43"/>
    <mergeCell ref="A44:A45"/>
    <mergeCell ref="A46:A47"/>
    <mergeCell ref="B61:B62"/>
    <mergeCell ref="B63:B64"/>
    <mergeCell ref="B65:B66"/>
    <mergeCell ref="A30:A31"/>
    <mergeCell ref="A32:A33"/>
    <mergeCell ref="A34:A35"/>
    <mergeCell ref="A36:A37"/>
    <mergeCell ref="A38:A39"/>
    <mergeCell ref="A61:A62"/>
    <mergeCell ref="A63:A64"/>
    <mergeCell ref="A4:A5"/>
    <mergeCell ref="B4:B5"/>
    <mergeCell ref="C4:C5"/>
    <mergeCell ref="D4:D5"/>
    <mergeCell ref="B28:B29"/>
    <mergeCell ref="A28:A29"/>
    <mergeCell ref="B59:B60"/>
    <mergeCell ref="B34:B35"/>
    <mergeCell ref="B36:B37"/>
    <mergeCell ref="B38:B39"/>
    <mergeCell ref="B46:B47"/>
    <mergeCell ref="B44:B45"/>
    <mergeCell ref="B42:B43"/>
    <mergeCell ref="B40:B41"/>
    <mergeCell ref="A65:A66"/>
    <mergeCell ref="B81:B83"/>
    <mergeCell ref="B84:B86"/>
    <mergeCell ref="B72:B74"/>
    <mergeCell ref="B75:B77"/>
    <mergeCell ref="B78:B80"/>
    <mergeCell ref="B69:B70"/>
    <mergeCell ref="B67:B68"/>
    <mergeCell ref="A69:A70"/>
    <mergeCell ref="A84:A86"/>
    <mergeCell ref="A72:A74"/>
    <mergeCell ref="A75:A77"/>
    <mergeCell ref="A78:A80"/>
    <mergeCell ref="A81:A83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  <rowBreaks count="7" manualBreakCount="7">
    <brk id="86" max="16383" man="1"/>
    <brk id="172" max="16383" man="1"/>
    <brk id="256" max="16383" man="1"/>
    <brk id="340" max="16383" man="1"/>
    <brk id="424" max="16383" man="1"/>
    <brk id="508" max="16383" man="1"/>
    <brk id="592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5"/>
  <sheetViews>
    <sheetView workbookViewId="0">
      <selection activeCell="I8" sqref="I8"/>
    </sheetView>
  </sheetViews>
  <sheetFormatPr defaultRowHeight="15"/>
  <cols>
    <col min="2" max="2" width="15.140625" style="93" customWidth="1"/>
    <col min="7" max="7" width="6.28515625" customWidth="1"/>
    <col min="8" max="8" width="11.140625" customWidth="1"/>
    <col min="9" max="9" width="10.5703125" customWidth="1"/>
    <col min="10" max="10" width="10.42578125" customWidth="1"/>
    <col min="11" max="11" width="11" customWidth="1"/>
    <col min="12" max="12" width="7.140625" customWidth="1"/>
    <col min="13" max="13" width="7.7109375" customWidth="1"/>
    <col min="14" max="14" width="6.28515625" customWidth="1"/>
    <col min="15" max="15" width="5.85546875" customWidth="1"/>
    <col min="17" max="17" width="9.5703125" customWidth="1"/>
  </cols>
  <sheetData>
    <row r="2" spans="2:19">
      <c r="D2" s="511"/>
      <c r="E2" s="511"/>
      <c r="F2" s="511"/>
      <c r="G2" s="511"/>
      <c r="H2" s="511"/>
      <c r="I2" s="511"/>
      <c r="J2" s="511"/>
      <c r="K2" s="511"/>
    </row>
    <row r="3" spans="2:19" ht="30">
      <c r="B3" s="18"/>
      <c r="C3" s="18"/>
      <c r="D3" s="468" t="s">
        <v>334</v>
      </c>
      <c r="E3" s="468"/>
      <c r="F3" s="468"/>
      <c r="G3" s="468"/>
      <c r="H3" s="18" t="s">
        <v>335</v>
      </c>
      <c r="I3" s="18" t="s">
        <v>343</v>
      </c>
      <c r="J3" s="18" t="s">
        <v>342</v>
      </c>
      <c r="K3" s="18" t="s">
        <v>341</v>
      </c>
      <c r="L3" s="468" t="s">
        <v>336</v>
      </c>
      <c r="M3" s="468"/>
      <c r="N3" s="468"/>
      <c r="O3" s="468"/>
      <c r="P3" s="18" t="s">
        <v>337</v>
      </c>
      <c r="Q3" s="18" t="s">
        <v>339</v>
      </c>
      <c r="R3" s="18" t="s">
        <v>340</v>
      </c>
      <c r="S3" s="18" t="s">
        <v>338</v>
      </c>
    </row>
    <row r="4" spans="2:19">
      <c r="B4" s="18"/>
      <c r="C4" s="18"/>
      <c r="D4" s="18" t="s">
        <v>318</v>
      </c>
      <c r="E4" s="18" t="s">
        <v>319</v>
      </c>
      <c r="F4" s="18" t="s">
        <v>320</v>
      </c>
      <c r="G4" s="18" t="s">
        <v>321</v>
      </c>
      <c r="H4" s="18"/>
      <c r="I4" s="18"/>
      <c r="J4" s="18"/>
      <c r="K4" s="18"/>
      <c r="L4" s="18" t="s">
        <v>318</v>
      </c>
      <c r="M4" s="18" t="s">
        <v>319</v>
      </c>
      <c r="N4" s="18" t="s">
        <v>320</v>
      </c>
      <c r="O4" s="18" t="s">
        <v>321</v>
      </c>
      <c r="P4" s="18"/>
      <c r="Q4" s="18"/>
      <c r="R4" s="18"/>
      <c r="S4" s="18"/>
    </row>
    <row r="5" spans="2:19">
      <c r="B5" s="18"/>
      <c r="C5" s="18"/>
      <c r="D5" s="18"/>
      <c r="E5" s="18"/>
      <c r="F5" s="18"/>
      <c r="G5" s="18"/>
      <c r="H5" s="18"/>
      <c r="I5" s="18"/>
      <c r="J5" s="18"/>
      <c r="K5" s="18"/>
      <c r="L5" s="57"/>
      <c r="M5" s="57"/>
      <c r="N5" s="57"/>
      <c r="O5" s="57"/>
      <c r="P5" s="57"/>
      <c r="Q5" s="57"/>
      <c r="R5" s="57"/>
      <c r="S5" s="57"/>
    </row>
    <row r="6" spans="2:19" ht="45">
      <c r="B6" s="18" t="s">
        <v>322</v>
      </c>
      <c r="C6" s="57" t="s">
        <v>326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2:19">
      <c r="B7" s="18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2:19" ht="30">
      <c r="B8" s="18" t="s">
        <v>323</v>
      </c>
      <c r="C8" s="57" t="s">
        <v>326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2:19" ht="30">
      <c r="B9" s="18" t="s">
        <v>324</v>
      </c>
      <c r="C9" s="57" t="s">
        <v>327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2:19">
      <c r="B10" s="468" t="s">
        <v>325</v>
      </c>
      <c r="C10" s="57" t="s">
        <v>327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</row>
    <row r="11" spans="2:19">
      <c r="B11" s="468"/>
      <c r="C11" s="57" t="s">
        <v>329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2:19">
      <c r="B12" s="18" t="s">
        <v>328</v>
      </c>
      <c r="C12" s="57" t="s">
        <v>329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2:19">
      <c r="B13" s="18" t="s">
        <v>330</v>
      </c>
      <c r="C13" s="57" t="s">
        <v>331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2:19">
      <c r="B14" s="18" t="s">
        <v>263</v>
      </c>
      <c r="C14" s="57" t="s">
        <v>332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</row>
    <row r="15" spans="2:19" ht="30">
      <c r="B15" s="18" t="s">
        <v>333</v>
      </c>
      <c r="C15" s="57" t="s">
        <v>332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</row>
  </sheetData>
  <mergeCells count="4">
    <mergeCell ref="D3:G3"/>
    <mergeCell ref="B10:B11"/>
    <mergeCell ref="D2:K2"/>
    <mergeCell ref="L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292"/>
  <sheetViews>
    <sheetView zoomScale="60" zoomScaleNormal="6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8" sqref="J8"/>
    </sheetView>
  </sheetViews>
  <sheetFormatPr defaultRowHeight="15"/>
  <cols>
    <col min="1" max="1" width="10.7109375" style="141" customWidth="1"/>
    <col min="2" max="2" width="13.28515625" style="141" customWidth="1"/>
    <col min="3" max="3" width="11.5703125" style="128" customWidth="1"/>
    <col min="4" max="4" width="25.5703125" style="95" customWidth="1"/>
    <col min="5" max="5" width="18.140625" customWidth="1"/>
    <col min="6" max="6" width="18" customWidth="1"/>
    <col min="7" max="7" width="18.42578125" customWidth="1"/>
    <col min="8" max="8" width="17.5703125" customWidth="1"/>
    <col min="9" max="9" width="15.42578125" customWidth="1"/>
    <col min="10" max="10" width="12.5703125" customWidth="1"/>
    <col min="11" max="11" width="14.42578125" customWidth="1"/>
    <col min="12" max="12" width="10.85546875" customWidth="1"/>
    <col min="13" max="13" width="16.5703125" customWidth="1"/>
    <col min="14" max="14" width="13.85546875" customWidth="1"/>
    <col min="15" max="15" width="10.7109375" customWidth="1"/>
    <col min="16" max="16" width="17.28515625" customWidth="1"/>
    <col min="17" max="17" width="17.140625" customWidth="1"/>
    <col min="18" max="18" width="8.7109375" customWidth="1"/>
    <col min="19" max="20" width="15.5703125" customWidth="1"/>
    <col min="21" max="21" width="18.42578125" customWidth="1"/>
    <col min="22" max="22" width="12.5703125" customWidth="1"/>
    <col min="23" max="23" width="13.5703125" customWidth="1"/>
    <col min="24" max="24" width="14.85546875" customWidth="1"/>
    <col min="25" max="25" width="12.85546875" customWidth="1"/>
    <col min="26" max="26" width="12.7109375" customWidth="1"/>
    <col min="27" max="27" width="14.7109375" customWidth="1"/>
    <col min="28" max="28" width="12.85546875" customWidth="1"/>
    <col min="29" max="29" width="12.7109375" customWidth="1"/>
    <col min="30" max="30" width="12.28515625" customWidth="1"/>
    <col min="31" max="31" width="15.140625" customWidth="1"/>
    <col min="32" max="32" width="16.7109375" customWidth="1"/>
    <col min="33" max="33" width="13.85546875" customWidth="1"/>
  </cols>
  <sheetData>
    <row r="2" spans="1:33" ht="15.75" thickBot="1"/>
    <row r="3" spans="1:33" ht="53.1" customHeight="1">
      <c r="A3" s="512" t="s">
        <v>272</v>
      </c>
      <c r="B3" s="512" t="s">
        <v>279</v>
      </c>
      <c r="C3" s="515" t="s">
        <v>27</v>
      </c>
      <c r="D3" s="524" t="s">
        <v>315</v>
      </c>
      <c r="E3" s="521" t="s">
        <v>316</v>
      </c>
      <c r="F3" s="514" t="s">
        <v>144</v>
      </c>
      <c r="G3" s="514" t="s">
        <v>97</v>
      </c>
      <c r="H3" s="514"/>
      <c r="I3" s="514"/>
      <c r="J3" s="514"/>
      <c r="K3" s="514"/>
      <c r="L3" s="514"/>
      <c r="M3" s="514"/>
      <c r="N3" s="514"/>
      <c r="O3" s="514"/>
      <c r="P3" s="514"/>
      <c r="Q3" s="514"/>
      <c r="R3" s="514"/>
      <c r="S3" s="514"/>
      <c r="T3" s="514"/>
      <c r="U3" s="514"/>
      <c r="V3" s="514"/>
      <c r="W3" s="514"/>
      <c r="X3" s="514"/>
      <c r="Y3" s="514"/>
      <c r="Z3" s="514"/>
      <c r="AA3" s="514"/>
      <c r="AB3" s="514"/>
      <c r="AC3" s="514"/>
      <c r="AD3" s="514"/>
      <c r="AE3" s="514"/>
      <c r="AF3" s="514"/>
      <c r="AG3" s="517"/>
    </row>
    <row r="4" spans="1:33" ht="15.75" thickBot="1">
      <c r="A4" s="512"/>
      <c r="B4" s="512"/>
      <c r="C4" s="515"/>
      <c r="D4" s="524"/>
      <c r="E4" s="522"/>
      <c r="F4" s="515"/>
      <c r="G4" s="518">
        <v>2015</v>
      </c>
      <c r="H4" s="518"/>
      <c r="I4" s="518"/>
      <c r="J4" s="519" t="s">
        <v>293</v>
      </c>
      <c r="K4" s="519"/>
      <c r="L4" s="519"/>
      <c r="M4" s="519" t="s">
        <v>290</v>
      </c>
      <c r="N4" s="519"/>
      <c r="O4" s="519"/>
      <c r="P4" s="519" t="s">
        <v>291</v>
      </c>
      <c r="Q4" s="519"/>
      <c r="R4" s="519"/>
      <c r="S4" s="519" t="s">
        <v>292</v>
      </c>
      <c r="T4" s="519"/>
      <c r="U4" s="519"/>
      <c r="V4" s="518">
        <v>2016</v>
      </c>
      <c r="W4" s="518"/>
      <c r="X4" s="518"/>
      <c r="Y4" s="518">
        <v>2017</v>
      </c>
      <c r="Z4" s="518"/>
      <c r="AA4" s="518"/>
      <c r="AB4" s="518">
        <v>2018</v>
      </c>
      <c r="AC4" s="518"/>
      <c r="AD4" s="518"/>
      <c r="AE4" s="518">
        <v>2019</v>
      </c>
      <c r="AF4" s="518"/>
      <c r="AG4" s="520"/>
    </row>
    <row r="5" spans="1:33" ht="75.599999999999994" customHeight="1">
      <c r="A5" s="513"/>
      <c r="B5" s="513"/>
      <c r="C5" s="518"/>
      <c r="D5" s="525"/>
      <c r="E5" s="523"/>
      <c r="F5" s="516"/>
      <c r="G5" s="116" t="s">
        <v>98</v>
      </c>
      <c r="H5" s="117" t="s">
        <v>99</v>
      </c>
      <c r="I5" s="118" t="s">
        <v>345</v>
      </c>
      <c r="J5" s="116" t="s">
        <v>98</v>
      </c>
      <c r="K5" s="117" t="s">
        <v>99</v>
      </c>
      <c r="L5" s="118" t="s">
        <v>345</v>
      </c>
      <c r="M5" s="116" t="s">
        <v>98</v>
      </c>
      <c r="N5" s="117" t="s">
        <v>99</v>
      </c>
      <c r="O5" s="118" t="s">
        <v>345</v>
      </c>
      <c r="P5" s="116" t="s">
        <v>98</v>
      </c>
      <c r="Q5" s="117" t="s">
        <v>99</v>
      </c>
      <c r="R5" s="118" t="s">
        <v>345</v>
      </c>
      <c r="S5" s="116" t="s">
        <v>98</v>
      </c>
      <c r="T5" s="117" t="s">
        <v>99</v>
      </c>
      <c r="U5" s="118" t="s">
        <v>345</v>
      </c>
      <c r="V5" s="119" t="s">
        <v>98</v>
      </c>
      <c r="W5" s="117" t="s">
        <v>99</v>
      </c>
      <c r="X5" s="120" t="s">
        <v>345</v>
      </c>
      <c r="Y5" s="116" t="s">
        <v>98</v>
      </c>
      <c r="Z5" s="117" t="s">
        <v>99</v>
      </c>
      <c r="AA5" s="118" t="s">
        <v>345</v>
      </c>
      <c r="AB5" s="116" t="s">
        <v>98</v>
      </c>
      <c r="AC5" s="117" t="s">
        <v>99</v>
      </c>
      <c r="AD5" s="118" t="s">
        <v>345</v>
      </c>
      <c r="AE5" s="116" t="s">
        <v>98</v>
      </c>
      <c r="AF5" s="117" t="s">
        <v>99</v>
      </c>
      <c r="AG5" s="118" t="s">
        <v>345</v>
      </c>
    </row>
    <row r="6" spans="1:33" s="56" customFormat="1" ht="54.6" customHeight="1">
      <c r="A6" s="188"/>
      <c r="B6" s="188"/>
      <c r="C6" s="189"/>
      <c r="D6" s="125" t="s">
        <v>350</v>
      </c>
      <c r="E6" s="97" t="s">
        <v>344</v>
      </c>
      <c r="F6" s="97" t="e">
        <f t="shared" ref="F6:F13" si="0">G6+V6+Y6+AB6+AE6</f>
        <v>#REF!</v>
      </c>
      <c r="G6" s="97" t="e">
        <f t="shared" ref="G6:I13" si="1">J6+M6+P6+S6</f>
        <v>#REF!</v>
      </c>
      <c r="H6" s="97" t="e">
        <f t="shared" si="1"/>
        <v>#REF!</v>
      </c>
      <c r="I6" s="97" t="e">
        <f t="shared" si="1"/>
        <v>#REF!</v>
      </c>
      <c r="J6" s="152" t="e">
        <f>J42+J78+J114+J150+J186+J222+J257</f>
        <v>#REF!</v>
      </c>
      <c r="K6" s="152" t="e">
        <f t="shared" ref="K6:AG7" si="2">K42+K78+K114+K150+K186+K222+K257</f>
        <v>#REF!</v>
      </c>
      <c r="L6" s="152" t="e">
        <f t="shared" si="2"/>
        <v>#REF!</v>
      </c>
      <c r="M6" s="152" t="e">
        <f t="shared" si="2"/>
        <v>#REF!</v>
      </c>
      <c r="N6" s="152" t="e">
        <f t="shared" si="2"/>
        <v>#REF!</v>
      </c>
      <c r="O6" s="152" t="e">
        <f t="shared" si="2"/>
        <v>#REF!</v>
      </c>
      <c r="P6" s="152" t="e">
        <f t="shared" si="2"/>
        <v>#REF!</v>
      </c>
      <c r="Q6" s="152" t="e">
        <f t="shared" si="2"/>
        <v>#REF!</v>
      </c>
      <c r="R6" s="152" t="e">
        <f t="shared" si="2"/>
        <v>#REF!</v>
      </c>
      <c r="S6" s="152" t="e">
        <f t="shared" si="2"/>
        <v>#REF!</v>
      </c>
      <c r="T6" s="152" t="e">
        <f t="shared" si="2"/>
        <v>#REF!</v>
      </c>
      <c r="U6" s="152" t="e">
        <f t="shared" si="2"/>
        <v>#REF!</v>
      </c>
      <c r="V6" s="152" t="e">
        <f t="shared" si="2"/>
        <v>#REF!</v>
      </c>
      <c r="W6" s="152" t="e">
        <f t="shared" si="2"/>
        <v>#REF!</v>
      </c>
      <c r="X6" s="152" t="e">
        <f t="shared" si="2"/>
        <v>#REF!</v>
      </c>
      <c r="Y6" s="152" t="e">
        <f t="shared" si="2"/>
        <v>#REF!</v>
      </c>
      <c r="Z6" s="152" t="e">
        <f t="shared" si="2"/>
        <v>#REF!</v>
      </c>
      <c r="AA6" s="152" t="e">
        <f t="shared" si="2"/>
        <v>#REF!</v>
      </c>
      <c r="AB6" s="152" t="e">
        <f t="shared" si="2"/>
        <v>#REF!</v>
      </c>
      <c r="AC6" s="152" t="e">
        <f t="shared" si="2"/>
        <v>#REF!</v>
      </c>
      <c r="AD6" s="152" t="e">
        <f t="shared" si="2"/>
        <v>#REF!</v>
      </c>
      <c r="AE6" s="152" t="e">
        <f t="shared" si="2"/>
        <v>#REF!</v>
      </c>
      <c r="AF6" s="152" t="e">
        <f t="shared" si="2"/>
        <v>#REF!</v>
      </c>
      <c r="AG6" s="152" t="e">
        <f t="shared" si="2"/>
        <v>#REF!</v>
      </c>
    </row>
    <row r="7" spans="1:33" ht="60">
      <c r="A7" s="142" t="s">
        <v>309</v>
      </c>
      <c r="B7" s="142" t="s">
        <v>309</v>
      </c>
      <c r="C7" s="129">
        <v>1</v>
      </c>
      <c r="D7" s="98" t="s">
        <v>352</v>
      </c>
      <c r="E7" s="97" t="s">
        <v>344</v>
      </c>
      <c r="F7" s="97" t="e">
        <f t="shared" si="0"/>
        <v>#REF!</v>
      </c>
      <c r="G7" s="97" t="e">
        <f t="shared" si="1"/>
        <v>#REF!</v>
      </c>
      <c r="H7" s="97" t="e">
        <f t="shared" si="1"/>
        <v>#REF!</v>
      </c>
      <c r="I7" s="97" t="e">
        <f t="shared" si="1"/>
        <v>#REF!</v>
      </c>
      <c r="J7" s="152" t="e">
        <f>J43+J79+J115+J151+J187+J223+J258</f>
        <v>#REF!</v>
      </c>
      <c r="K7" s="152" t="e">
        <f t="shared" si="2"/>
        <v>#REF!</v>
      </c>
      <c r="L7" s="152" t="e">
        <f t="shared" si="2"/>
        <v>#REF!</v>
      </c>
      <c r="M7" s="152" t="e">
        <f t="shared" si="2"/>
        <v>#REF!</v>
      </c>
      <c r="N7" s="152" t="e">
        <f t="shared" si="2"/>
        <v>#REF!</v>
      </c>
      <c r="O7" s="152" t="e">
        <f t="shared" si="2"/>
        <v>#REF!</v>
      </c>
      <c r="P7" s="152" t="e">
        <f t="shared" si="2"/>
        <v>#REF!</v>
      </c>
      <c r="Q7" s="152" t="e">
        <f t="shared" si="2"/>
        <v>#REF!</v>
      </c>
      <c r="R7" s="152" t="e">
        <f t="shared" si="2"/>
        <v>#REF!</v>
      </c>
      <c r="S7" s="152" t="e">
        <f t="shared" si="2"/>
        <v>#REF!</v>
      </c>
      <c r="T7" s="152" t="e">
        <f t="shared" si="2"/>
        <v>#REF!</v>
      </c>
      <c r="U7" s="152" t="e">
        <f t="shared" si="2"/>
        <v>#REF!</v>
      </c>
      <c r="V7" s="152" t="e">
        <f t="shared" si="2"/>
        <v>#REF!</v>
      </c>
      <c r="W7" s="152" t="e">
        <f t="shared" si="2"/>
        <v>#REF!</v>
      </c>
      <c r="X7" s="152" t="e">
        <f t="shared" si="2"/>
        <v>#REF!</v>
      </c>
      <c r="Y7" s="152" t="e">
        <f t="shared" si="2"/>
        <v>#REF!</v>
      </c>
      <c r="Z7" s="152" t="e">
        <f t="shared" si="2"/>
        <v>#REF!</v>
      </c>
      <c r="AA7" s="152" t="e">
        <f t="shared" si="2"/>
        <v>#REF!</v>
      </c>
      <c r="AB7" s="152" t="e">
        <f t="shared" si="2"/>
        <v>#REF!</v>
      </c>
      <c r="AC7" s="152" t="e">
        <f t="shared" si="2"/>
        <v>#REF!</v>
      </c>
      <c r="AD7" s="152" t="e">
        <f t="shared" si="2"/>
        <v>#REF!</v>
      </c>
      <c r="AE7" s="152" t="e">
        <f t="shared" si="2"/>
        <v>#REF!</v>
      </c>
      <c r="AF7" s="152" t="e">
        <f t="shared" si="2"/>
        <v>#REF!</v>
      </c>
      <c r="AG7" s="152" t="e">
        <f t="shared" si="2"/>
        <v>#REF!</v>
      </c>
    </row>
    <row r="8" spans="1:33">
      <c r="A8" s="142" t="s">
        <v>309</v>
      </c>
      <c r="B8" s="142" t="s">
        <v>309</v>
      </c>
      <c r="C8" s="130" t="s">
        <v>45</v>
      </c>
      <c r="D8" s="99" t="s">
        <v>101</v>
      </c>
      <c r="E8" s="97" t="s">
        <v>344</v>
      </c>
      <c r="F8" s="97" t="e">
        <f t="shared" si="0"/>
        <v>#REF!</v>
      </c>
      <c r="G8" s="97" t="e">
        <f t="shared" si="1"/>
        <v>#REF!</v>
      </c>
      <c r="H8" s="97" t="e">
        <f t="shared" si="1"/>
        <v>#REF!</v>
      </c>
      <c r="I8" s="97" t="e">
        <f t="shared" si="1"/>
        <v>#REF!</v>
      </c>
      <c r="J8" s="152" t="e">
        <f t="shared" ref="J8:AG8" si="3">J44+J80+J116+J152+J188+J224+J259</f>
        <v>#REF!</v>
      </c>
      <c r="K8" s="152" t="e">
        <f t="shared" si="3"/>
        <v>#REF!</v>
      </c>
      <c r="L8" s="152" t="e">
        <f t="shared" si="3"/>
        <v>#REF!</v>
      </c>
      <c r="M8" s="152" t="e">
        <f t="shared" si="3"/>
        <v>#REF!</v>
      </c>
      <c r="N8" s="152" t="e">
        <f t="shared" si="3"/>
        <v>#REF!</v>
      </c>
      <c r="O8" s="152" t="e">
        <f t="shared" si="3"/>
        <v>#REF!</v>
      </c>
      <c r="P8" s="152" t="e">
        <f t="shared" si="3"/>
        <v>#REF!</v>
      </c>
      <c r="Q8" s="152" t="e">
        <f t="shared" si="3"/>
        <v>#REF!</v>
      </c>
      <c r="R8" s="152" t="e">
        <f t="shared" si="3"/>
        <v>#REF!</v>
      </c>
      <c r="S8" s="152" t="e">
        <f t="shared" si="3"/>
        <v>#REF!</v>
      </c>
      <c r="T8" s="152" t="e">
        <f t="shared" si="3"/>
        <v>#REF!</v>
      </c>
      <c r="U8" s="152" t="e">
        <f t="shared" si="3"/>
        <v>#REF!</v>
      </c>
      <c r="V8" s="152" t="e">
        <f t="shared" si="3"/>
        <v>#REF!</v>
      </c>
      <c r="W8" s="152" t="e">
        <f t="shared" si="3"/>
        <v>#REF!</v>
      </c>
      <c r="X8" s="152" t="e">
        <f t="shared" si="3"/>
        <v>#REF!</v>
      </c>
      <c r="Y8" s="152" t="e">
        <f t="shared" si="3"/>
        <v>#REF!</v>
      </c>
      <c r="Z8" s="152" t="e">
        <f t="shared" si="3"/>
        <v>#REF!</v>
      </c>
      <c r="AA8" s="152" t="e">
        <f t="shared" si="3"/>
        <v>#REF!</v>
      </c>
      <c r="AB8" s="152" t="e">
        <f t="shared" si="3"/>
        <v>#REF!</v>
      </c>
      <c r="AC8" s="152" t="e">
        <f t="shared" si="3"/>
        <v>#REF!</v>
      </c>
      <c r="AD8" s="152" t="e">
        <f t="shared" si="3"/>
        <v>#REF!</v>
      </c>
      <c r="AE8" s="152" t="e">
        <f t="shared" si="3"/>
        <v>#REF!</v>
      </c>
      <c r="AF8" s="152" t="e">
        <f t="shared" si="3"/>
        <v>#REF!</v>
      </c>
      <c r="AG8" s="152" t="e">
        <f t="shared" si="3"/>
        <v>#REF!</v>
      </c>
    </row>
    <row r="9" spans="1:33">
      <c r="A9" s="142" t="s">
        <v>309</v>
      </c>
      <c r="B9" s="142" t="s">
        <v>309</v>
      </c>
      <c r="C9" s="131" t="s">
        <v>46</v>
      </c>
      <c r="D9" s="100" t="s">
        <v>102</v>
      </c>
      <c r="E9" s="97" t="s">
        <v>344</v>
      </c>
      <c r="F9" s="97" t="e">
        <f t="shared" si="0"/>
        <v>#REF!</v>
      </c>
      <c r="G9" s="97" t="e">
        <f t="shared" si="1"/>
        <v>#REF!</v>
      </c>
      <c r="H9" s="97" t="e">
        <f t="shared" si="1"/>
        <v>#REF!</v>
      </c>
      <c r="I9" s="97" t="e">
        <f t="shared" si="1"/>
        <v>#REF!</v>
      </c>
      <c r="J9" s="152" t="e">
        <f t="shared" ref="J9:AG9" si="4">J45+J81+J117+J153+J189+J225+J260</f>
        <v>#REF!</v>
      </c>
      <c r="K9" s="152" t="e">
        <f t="shared" si="4"/>
        <v>#REF!</v>
      </c>
      <c r="L9" s="152" t="e">
        <f t="shared" si="4"/>
        <v>#REF!</v>
      </c>
      <c r="M9" s="152" t="e">
        <f t="shared" si="4"/>
        <v>#REF!</v>
      </c>
      <c r="N9" s="152" t="e">
        <f t="shared" si="4"/>
        <v>#REF!</v>
      </c>
      <c r="O9" s="152" t="e">
        <f t="shared" si="4"/>
        <v>#REF!</v>
      </c>
      <c r="P9" s="152" t="e">
        <f t="shared" si="4"/>
        <v>#REF!</v>
      </c>
      <c r="Q9" s="152" t="e">
        <f t="shared" si="4"/>
        <v>#REF!</v>
      </c>
      <c r="R9" s="152" t="e">
        <f t="shared" si="4"/>
        <v>#REF!</v>
      </c>
      <c r="S9" s="152" t="e">
        <f t="shared" si="4"/>
        <v>#REF!</v>
      </c>
      <c r="T9" s="152" t="e">
        <f t="shared" si="4"/>
        <v>#REF!</v>
      </c>
      <c r="U9" s="152" t="e">
        <f t="shared" si="4"/>
        <v>#REF!</v>
      </c>
      <c r="V9" s="152" t="e">
        <f t="shared" si="4"/>
        <v>#REF!</v>
      </c>
      <c r="W9" s="152" t="e">
        <f t="shared" si="4"/>
        <v>#REF!</v>
      </c>
      <c r="X9" s="152" t="e">
        <f t="shared" si="4"/>
        <v>#REF!</v>
      </c>
      <c r="Y9" s="152" t="e">
        <f t="shared" si="4"/>
        <v>#REF!</v>
      </c>
      <c r="Z9" s="152" t="e">
        <f t="shared" si="4"/>
        <v>#REF!</v>
      </c>
      <c r="AA9" s="152" t="e">
        <f t="shared" si="4"/>
        <v>#REF!</v>
      </c>
      <c r="AB9" s="152" t="e">
        <f t="shared" si="4"/>
        <v>#REF!</v>
      </c>
      <c r="AC9" s="152" t="e">
        <f t="shared" si="4"/>
        <v>#REF!</v>
      </c>
      <c r="AD9" s="152" t="e">
        <f t="shared" si="4"/>
        <v>#REF!</v>
      </c>
      <c r="AE9" s="152" t="e">
        <f t="shared" si="4"/>
        <v>#REF!</v>
      </c>
      <c r="AF9" s="152" t="e">
        <f t="shared" si="4"/>
        <v>#REF!</v>
      </c>
      <c r="AG9" s="152" t="e">
        <f t="shared" si="4"/>
        <v>#REF!</v>
      </c>
    </row>
    <row r="10" spans="1:33" ht="90">
      <c r="A10" s="142" t="s">
        <v>309</v>
      </c>
      <c r="B10" s="142" t="s">
        <v>309</v>
      </c>
      <c r="C10" s="101" t="s">
        <v>47</v>
      </c>
      <c r="D10" s="102" t="s">
        <v>276</v>
      </c>
      <c r="E10" s="97" t="s">
        <v>344</v>
      </c>
      <c r="F10" s="97" t="e">
        <f t="shared" si="0"/>
        <v>#REF!</v>
      </c>
      <c r="G10" s="97" t="e">
        <f t="shared" si="1"/>
        <v>#REF!</v>
      </c>
      <c r="H10" s="97" t="e">
        <f t="shared" si="1"/>
        <v>#REF!</v>
      </c>
      <c r="I10" s="97" t="e">
        <f t="shared" si="1"/>
        <v>#REF!</v>
      </c>
      <c r="J10" s="152" t="e">
        <f t="shared" ref="J10:AG10" si="5">J46+J82+J118+J154+J190+J226+J261</f>
        <v>#REF!</v>
      </c>
      <c r="K10" s="152" t="e">
        <f t="shared" si="5"/>
        <v>#REF!</v>
      </c>
      <c r="L10" s="152" t="e">
        <f t="shared" si="5"/>
        <v>#REF!</v>
      </c>
      <c r="M10" s="152" t="e">
        <f t="shared" si="5"/>
        <v>#REF!</v>
      </c>
      <c r="N10" s="152" t="e">
        <f t="shared" si="5"/>
        <v>#REF!</v>
      </c>
      <c r="O10" s="152" t="e">
        <f t="shared" si="5"/>
        <v>#REF!</v>
      </c>
      <c r="P10" s="152" t="e">
        <f t="shared" si="5"/>
        <v>#REF!</v>
      </c>
      <c r="Q10" s="152" t="e">
        <f t="shared" si="5"/>
        <v>#REF!</v>
      </c>
      <c r="R10" s="152" t="e">
        <f t="shared" si="5"/>
        <v>#REF!</v>
      </c>
      <c r="S10" s="152" t="e">
        <f t="shared" si="5"/>
        <v>#REF!</v>
      </c>
      <c r="T10" s="152" t="e">
        <f t="shared" si="5"/>
        <v>#REF!</v>
      </c>
      <c r="U10" s="152" t="e">
        <f t="shared" si="5"/>
        <v>#REF!</v>
      </c>
      <c r="V10" s="152" t="e">
        <f t="shared" si="5"/>
        <v>#REF!</v>
      </c>
      <c r="W10" s="152" t="e">
        <f t="shared" si="5"/>
        <v>#REF!</v>
      </c>
      <c r="X10" s="152" t="e">
        <f t="shared" si="5"/>
        <v>#REF!</v>
      </c>
      <c r="Y10" s="152" t="e">
        <f t="shared" si="5"/>
        <v>#REF!</v>
      </c>
      <c r="Z10" s="152" t="e">
        <f t="shared" si="5"/>
        <v>#REF!</v>
      </c>
      <c r="AA10" s="152" t="e">
        <f t="shared" si="5"/>
        <v>#REF!</v>
      </c>
      <c r="AB10" s="152" t="e">
        <f t="shared" si="5"/>
        <v>#REF!</v>
      </c>
      <c r="AC10" s="152" t="e">
        <f t="shared" si="5"/>
        <v>#REF!</v>
      </c>
      <c r="AD10" s="152" t="e">
        <f t="shared" si="5"/>
        <v>#REF!</v>
      </c>
      <c r="AE10" s="152" t="e">
        <f t="shared" si="5"/>
        <v>#REF!</v>
      </c>
      <c r="AF10" s="152" t="e">
        <f t="shared" si="5"/>
        <v>#REF!</v>
      </c>
      <c r="AG10" s="152" t="e">
        <f t="shared" si="5"/>
        <v>#REF!</v>
      </c>
    </row>
    <row r="11" spans="1:33">
      <c r="A11" s="142" t="s">
        <v>309</v>
      </c>
      <c r="B11" s="142" t="s">
        <v>309</v>
      </c>
      <c r="C11" s="130" t="s">
        <v>116</v>
      </c>
      <c r="D11" s="100" t="s">
        <v>101</v>
      </c>
      <c r="E11" s="97" t="s">
        <v>344</v>
      </c>
      <c r="F11" s="97" t="e">
        <f t="shared" si="0"/>
        <v>#REF!</v>
      </c>
      <c r="G11" s="97" t="e">
        <f t="shared" si="1"/>
        <v>#REF!</v>
      </c>
      <c r="H11" s="97" t="e">
        <f t="shared" si="1"/>
        <v>#REF!</v>
      </c>
      <c r="I11" s="97" t="e">
        <f t="shared" si="1"/>
        <v>#REF!</v>
      </c>
      <c r="J11" s="152" t="e">
        <f t="shared" ref="J11:AG11" si="6">J47+J83+J119+J155+J191+J227+J262</f>
        <v>#REF!</v>
      </c>
      <c r="K11" s="152" t="e">
        <f t="shared" si="6"/>
        <v>#REF!</v>
      </c>
      <c r="L11" s="152" t="e">
        <f t="shared" si="6"/>
        <v>#REF!</v>
      </c>
      <c r="M11" s="152" t="e">
        <f t="shared" si="6"/>
        <v>#REF!</v>
      </c>
      <c r="N11" s="152" t="e">
        <f t="shared" si="6"/>
        <v>#REF!</v>
      </c>
      <c r="O11" s="152" t="e">
        <f t="shared" si="6"/>
        <v>#REF!</v>
      </c>
      <c r="P11" s="152" t="e">
        <f t="shared" si="6"/>
        <v>#REF!</v>
      </c>
      <c r="Q11" s="152" t="e">
        <f t="shared" si="6"/>
        <v>#REF!</v>
      </c>
      <c r="R11" s="152" t="e">
        <f t="shared" si="6"/>
        <v>#REF!</v>
      </c>
      <c r="S11" s="152" t="e">
        <f t="shared" si="6"/>
        <v>#REF!</v>
      </c>
      <c r="T11" s="152" t="e">
        <f t="shared" si="6"/>
        <v>#REF!</v>
      </c>
      <c r="U11" s="152" t="e">
        <f t="shared" si="6"/>
        <v>#REF!</v>
      </c>
      <c r="V11" s="152" t="e">
        <f t="shared" si="6"/>
        <v>#REF!</v>
      </c>
      <c r="W11" s="152" t="e">
        <f t="shared" si="6"/>
        <v>#REF!</v>
      </c>
      <c r="X11" s="152" t="e">
        <f t="shared" si="6"/>
        <v>#REF!</v>
      </c>
      <c r="Y11" s="152" t="e">
        <f t="shared" si="6"/>
        <v>#REF!</v>
      </c>
      <c r="Z11" s="152" t="e">
        <f t="shared" si="6"/>
        <v>#REF!</v>
      </c>
      <c r="AA11" s="152" t="e">
        <f t="shared" si="6"/>
        <v>#REF!</v>
      </c>
      <c r="AB11" s="152" t="e">
        <f t="shared" si="6"/>
        <v>#REF!</v>
      </c>
      <c r="AC11" s="152" t="e">
        <f t="shared" si="6"/>
        <v>#REF!</v>
      </c>
      <c r="AD11" s="152" t="e">
        <f t="shared" si="6"/>
        <v>#REF!</v>
      </c>
      <c r="AE11" s="152" t="e">
        <f t="shared" si="6"/>
        <v>#REF!</v>
      </c>
      <c r="AF11" s="152" t="e">
        <f t="shared" si="6"/>
        <v>#REF!</v>
      </c>
      <c r="AG11" s="152" t="e">
        <f t="shared" si="6"/>
        <v>#REF!</v>
      </c>
    </row>
    <row r="12" spans="1:33" ht="30">
      <c r="A12" s="142" t="s">
        <v>309</v>
      </c>
      <c r="B12" s="142" t="s">
        <v>309</v>
      </c>
      <c r="C12" s="130" t="s">
        <v>117</v>
      </c>
      <c r="D12" s="98" t="s">
        <v>102</v>
      </c>
      <c r="E12" s="97" t="s">
        <v>344</v>
      </c>
      <c r="F12" s="97" t="e">
        <f t="shared" si="0"/>
        <v>#REF!</v>
      </c>
      <c r="G12" s="97" t="e">
        <f t="shared" si="1"/>
        <v>#REF!</v>
      </c>
      <c r="H12" s="97" t="e">
        <f t="shared" si="1"/>
        <v>#REF!</v>
      </c>
      <c r="I12" s="97" t="e">
        <f t="shared" si="1"/>
        <v>#REF!</v>
      </c>
      <c r="J12" s="152" t="e">
        <f t="shared" ref="J12:AG12" si="7">J48+J84+J120+J156+J192+J228+J263</f>
        <v>#REF!</v>
      </c>
      <c r="K12" s="152" t="e">
        <f t="shared" si="7"/>
        <v>#REF!</v>
      </c>
      <c r="L12" s="152" t="e">
        <f t="shared" si="7"/>
        <v>#REF!</v>
      </c>
      <c r="M12" s="152" t="e">
        <f t="shared" si="7"/>
        <v>#REF!</v>
      </c>
      <c r="N12" s="152" t="e">
        <f t="shared" si="7"/>
        <v>#REF!</v>
      </c>
      <c r="O12" s="152" t="e">
        <f t="shared" si="7"/>
        <v>#REF!</v>
      </c>
      <c r="P12" s="152" t="e">
        <f t="shared" si="7"/>
        <v>#REF!</v>
      </c>
      <c r="Q12" s="152" t="e">
        <f t="shared" si="7"/>
        <v>#REF!</v>
      </c>
      <c r="R12" s="152" t="e">
        <f t="shared" si="7"/>
        <v>#REF!</v>
      </c>
      <c r="S12" s="152" t="e">
        <f t="shared" si="7"/>
        <v>#REF!</v>
      </c>
      <c r="T12" s="152" t="e">
        <f t="shared" si="7"/>
        <v>#REF!</v>
      </c>
      <c r="U12" s="152" t="e">
        <f t="shared" si="7"/>
        <v>#REF!</v>
      </c>
      <c r="V12" s="152" t="e">
        <f t="shared" si="7"/>
        <v>#REF!</v>
      </c>
      <c r="W12" s="152" t="e">
        <f t="shared" si="7"/>
        <v>#REF!</v>
      </c>
      <c r="X12" s="152" t="e">
        <f t="shared" si="7"/>
        <v>#REF!</v>
      </c>
      <c r="Y12" s="152" t="e">
        <f t="shared" si="7"/>
        <v>#REF!</v>
      </c>
      <c r="Z12" s="152" t="e">
        <f t="shared" si="7"/>
        <v>#REF!</v>
      </c>
      <c r="AA12" s="152" t="e">
        <f t="shared" si="7"/>
        <v>#REF!</v>
      </c>
      <c r="AB12" s="152" t="e">
        <f t="shared" si="7"/>
        <v>#REF!</v>
      </c>
      <c r="AC12" s="152" t="e">
        <f t="shared" si="7"/>
        <v>#REF!</v>
      </c>
      <c r="AD12" s="152" t="e">
        <f t="shared" si="7"/>
        <v>#REF!</v>
      </c>
      <c r="AE12" s="152" t="e">
        <f t="shared" si="7"/>
        <v>#REF!</v>
      </c>
      <c r="AF12" s="152" t="e">
        <f t="shared" si="7"/>
        <v>#REF!</v>
      </c>
      <c r="AG12" s="152" t="e">
        <f t="shared" si="7"/>
        <v>#REF!</v>
      </c>
    </row>
    <row r="13" spans="1:33" s="56" customFormat="1" ht="105">
      <c r="A13" s="142" t="s">
        <v>309</v>
      </c>
      <c r="B13" s="142" t="s">
        <v>309</v>
      </c>
      <c r="C13" s="130" t="s">
        <v>347</v>
      </c>
      <c r="D13" s="98" t="s">
        <v>348</v>
      </c>
      <c r="E13" s="97" t="s">
        <v>344</v>
      </c>
      <c r="F13" s="97" t="e">
        <f t="shared" si="0"/>
        <v>#REF!</v>
      </c>
      <c r="G13" s="97" t="e">
        <f t="shared" si="1"/>
        <v>#REF!</v>
      </c>
      <c r="H13" s="97" t="e">
        <f t="shared" si="1"/>
        <v>#REF!</v>
      </c>
      <c r="I13" s="97" t="e">
        <f t="shared" si="1"/>
        <v>#REF!</v>
      </c>
      <c r="J13" s="152" t="e">
        <f t="shared" ref="J13:AG13" si="8">J49+J85+J121+J157+J193+J229+J264</f>
        <v>#REF!</v>
      </c>
      <c r="K13" s="152" t="e">
        <f t="shared" si="8"/>
        <v>#REF!</v>
      </c>
      <c r="L13" s="152" t="e">
        <f t="shared" si="8"/>
        <v>#REF!</v>
      </c>
      <c r="M13" s="152" t="e">
        <f t="shared" si="8"/>
        <v>#REF!</v>
      </c>
      <c r="N13" s="152" t="e">
        <f t="shared" si="8"/>
        <v>#REF!</v>
      </c>
      <c r="O13" s="152" t="e">
        <f t="shared" si="8"/>
        <v>#REF!</v>
      </c>
      <c r="P13" s="152" t="e">
        <f t="shared" si="8"/>
        <v>#REF!</v>
      </c>
      <c r="Q13" s="152" t="e">
        <f t="shared" si="8"/>
        <v>#REF!</v>
      </c>
      <c r="R13" s="152" t="e">
        <f t="shared" si="8"/>
        <v>#REF!</v>
      </c>
      <c r="S13" s="152" t="e">
        <f t="shared" si="8"/>
        <v>#REF!</v>
      </c>
      <c r="T13" s="152" t="e">
        <f t="shared" si="8"/>
        <v>#REF!</v>
      </c>
      <c r="U13" s="152" t="e">
        <f t="shared" si="8"/>
        <v>#REF!</v>
      </c>
      <c r="V13" s="152" t="e">
        <f t="shared" si="8"/>
        <v>#REF!</v>
      </c>
      <c r="W13" s="152" t="e">
        <f t="shared" si="8"/>
        <v>#REF!</v>
      </c>
      <c r="X13" s="152" t="e">
        <f t="shared" si="8"/>
        <v>#REF!</v>
      </c>
      <c r="Y13" s="152" t="e">
        <f t="shared" si="8"/>
        <v>#REF!</v>
      </c>
      <c r="Z13" s="152" t="e">
        <f t="shared" si="8"/>
        <v>#REF!</v>
      </c>
      <c r="AA13" s="152" t="e">
        <f t="shared" si="8"/>
        <v>#REF!</v>
      </c>
      <c r="AB13" s="152" t="e">
        <f t="shared" si="8"/>
        <v>#REF!</v>
      </c>
      <c r="AC13" s="152" t="e">
        <f t="shared" si="8"/>
        <v>#REF!</v>
      </c>
      <c r="AD13" s="152" t="e">
        <f t="shared" si="8"/>
        <v>#REF!</v>
      </c>
      <c r="AE13" s="152" t="e">
        <f t="shared" si="8"/>
        <v>#REF!</v>
      </c>
      <c r="AF13" s="152" t="e">
        <f t="shared" si="8"/>
        <v>#REF!</v>
      </c>
      <c r="AG13" s="152" t="e">
        <f t="shared" si="8"/>
        <v>#REF!</v>
      </c>
    </row>
    <row r="14" spans="1:33" s="56" customFormat="1" ht="110.25">
      <c r="A14" s="143" t="s">
        <v>309</v>
      </c>
      <c r="B14" s="143" t="s">
        <v>309</v>
      </c>
      <c r="C14" s="130"/>
      <c r="D14" s="125" t="s">
        <v>349</v>
      </c>
      <c r="E14" s="97" t="s">
        <v>392</v>
      </c>
      <c r="F14" s="97" t="e">
        <f>H14+W14+Z14+AC14+AF14</f>
        <v>#REF!</v>
      </c>
      <c r="G14" s="153"/>
      <c r="H14" s="97" t="e">
        <f>K14+N14+Q14+T14</f>
        <v>#REF!</v>
      </c>
      <c r="I14" s="97" t="e">
        <f>L14+O14+R14+U14</f>
        <v>#REF!</v>
      </c>
      <c r="J14" s="152" t="e">
        <f t="shared" ref="J14:AG14" si="9">J50+J86+J122+J158+J194+J230+J265</f>
        <v>#REF!</v>
      </c>
      <c r="K14" s="152" t="e">
        <f t="shared" si="9"/>
        <v>#REF!</v>
      </c>
      <c r="L14" s="152" t="e">
        <f t="shared" si="9"/>
        <v>#REF!</v>
      </c>
      <c r="M14" s="152" t="e">
        <f t="shared" si="9"/>
        <v>#REF!</v>
      </c>
      <c r="N14" s="152" t="e">
        <f t="shared" si="9"/>
        <v>#REF!</v>
      </c>
      <c r="O14" s="152" t="e">
        <f t="shared" si="9"/>
        <v>#REF!</v>
      </c>
      <c r="P14" s="152" t="e">
        <f t="shared" si="9"/>
        <v>#REF!</v>
      </c>
      <c r="Q14" s="152" t="e">
        <f t="shared" si="9"/>
        <v>#REF!</v>
      </c>
      <c r="R14" s="152" t="e">
        <f t="shared" si="9"/>
        <v>#REF!</v>
      </c>
      <c r="S14" s="152" t="e">
        <f t="shared" si="9"/>
        <v>#REF!</v>
      </c>
      <c r="T14" s="152" t="e">
        <f t="shared" si="9"/>
        <v>#REF!</v>
      </c>
      <c r="U14" s="152" t="e">
        <f t="shared" si="9"/>
        <v>#REF!</v>
      </c>
      <c r="V14" s="152" t="e">
        <f t="shared" si="9"/>
        <v>#REF!</v>
      </c>
      <c r="W14" s="152" t="e">
        <f t="shared" si="9"/>
        <v>#REF!</v>
      </c>
      <c r="X14" s="152" t="e">
        <f t="shared" si="9"/>
        <v>#REF!</v>
      </c>
      <c r="Y14" s="152" t="e">
        <f t="shared" si="9"/>
        <v>#REF!</v>
      </c>
      <c r="Z14" s="152" t="e">
        <f t="shared" si="9"/>
        <v>#REF!</v>
      </c>
      <c r="AA14" s="152" t="e">
        <f t="shared" si="9"/>
        <v>#REF!</v>
      </c>
      <c r="AB14" s="152" t="e">
        <f t="shared" si="9"/>
        <v>#REF!</v>
      </c>
      <c r="AC14" s="152" t="e">
        <f t="shared" si="9"/>
        <v>#REF!</v>
      </c>
      <c r="AD14" s="152" t="e">
        <f t="shared" si="9"/>
        <v>#REF!</v>
      </c>
      <c r="AE14" s="152" t="e">
        <f t="shared" si="9"/>
        <v>#REF!</v>
      </c>
      <c r="AF14" s="152" t="e">
        <f t="shared" si="9"/>
        <v>#REF!</v>
      </c>
      <c r="AG14" s="152" t="e">
        <f t="shared" si="9"/>
        <v>#REF!</v>
      </c>
    </row>
    <row r="15" spans="1:33" ht="120">
      <c r="A15" s="143" t="s">
        <v>309</v>
      </c>
      <c r="B15" s="143" t="s">
        <v>309</v>
      </c>
      <c r="C15" s="132" t="s">
        <v>147</v>
      </c>
      <c r="D15" s="106" t="s">
        <v>317</v>
      </c>
      <c r="E15" s="105"/>
      <c r="F15" s="97" t="e">
        <f t="shared" ref="F15:F39" si="10">H15+W15+Z15+AC15+AF15</f>
        <v>#REF!</v>
      </c>
      <c r="G15" s="153"/>
      <c r="H15" s="97" t="e">
        <f t="shared" ref="H15:H29" si="11">K15+N15+Q15+T15</f>
        <v>#REF!</v>
      </c>
      <c r="I15" s="97" t="e">
        <f t="shared" ref="I15:I29" si="12">L15+O15+R15+U15</f>
        <v>#REF!</v>
      </c>
      <c r="J15" s="152">
        <f t="shared" ref="J15:AG15" si="13">J51+J87+J123+J159+J195+J231+J266</f>
        <v>0</v>
      </c>
      <c r="K15" s="152" t="e">
        <f t="shared" si="13"/>
        <v>#REF!</v>
      </c>
      <c r="L15" s="152" t="e">
        <f t="shared" si="13"/>
        <v>#REF!</v>
      </c>
      <c r="M15" s="152">
        <f t="shared" si="13"/>
        <v>0</v>
      </c>
      <c r="N15" s="152" t="e">
        <f t="shared" si="13"/>
        <v>#REF!</v>
      </c>
      <c r="O15" s="152" t="e">
        <f t="shared" si="13"/>
        <v>#REF!</v>
      </c>
      <c r="P15" s="152">
        <f t="shared" si="13"/>
        <v>0</v>
      </c>
      <c r="Q15" s="152" t="e">
        <f t="shared" si="13"/>
        <v>#REF!</v>
      </c>
      <c r="R15" s="152" t="e">
        <f t="shared" si="13"/>
        <v>#REF!</v>
      </c>
      <c r="S15" s="152">
        <f t="shared" si="13"/>
        <v>0</v>
      </c>
      <c r="T15" s="152" t="e">
        <f t="shared" si="13"/>
        <v>#REF!</v>
      </c>
      <c r="U15" s="152" t="e">
        <f t="shared" si="13"/>
        <v>#REF!</v>
      </c>
      <c r="V15" s="152">
        <f t="shared" si="13"/>
        <v>0</v>
      </c>
      <c r="W15" s="152" t="e">
        <f t="shared" si="13"/>
        <v>#REF!</v>
      </c>
      <c r="X15" s="152" t="e">
        <f t="shared" si="13"/>
        <v>#REF!</v>
      </c>
      <c r="Y15" s="152">
        <f t="shared" si="13"/>
        <v>0</v>
      </c>
      <c r="Z15" s="152" t="e">
        <f t="shared" si="13"/>
        <v>#REF!</v>
      </c>
      <c r="AA15" s="152" t="e">
        <f t="shared" si="13"/>
        <v>#REF!</v>
      </c>
      <c r="AB15" s="152">
        <f t="shared" si="13"/>
        <v>0</v>
      </c>
      <c r="AC15" s="152" t="e">
        <f t="shared" si="13"/>
        <v>#REF!</v>
      </c>
      <c r="AD15" s="152" t="e">
        <f t="shared" si="13"/>
        <v>#REF!</v>
      </c>
      <c r="AE15" s="152">
        <f t="shared" si="13"/>
        <v>0</v>
      </c>
      <c r="AF15" s="152" t="e">
        <f t="shared" si="13"/>
        <v>#REF!</v>
      </c>
      <c r="AG15" s="152" t="e">
        <f t="shared" si="13"/>
        <v>#REF!</v>
      </c>
    </row>
    <row r="16" spans="1:33">
      <c r="A16" s="143" t="s">
        <v>309</v>
      </c>
      <c r="B16" s="143" t="s">
        <v>309</v>
      </c>
      <c r="C16" s="132" t="s">
        <v>52</v>
      </c>
      <c r="D16" s="107" t="s">
        <v>101</v>
      </c>
      <c r="E16" s="105"/>
      <c r="F16" s="97" t="e">
        <f t="shared" si="10"/>
        <v>#REF!</v>
      </c>
      <c r="G16" s="105"/>
      <c r="H16" s="97" t="e">
        <f t="shared" si="11"/>
        <v>#REF!</v>
      </c>
      <c r="I16" s="97" t="e">
        <f t="shared" si="12"/>
        <v>#REF!</v>
      </c>
      <c r="J16" s="152">
        <f t="shared" ref="J16:AG16" si="14">J52+J88+J124+J160+J196+J232+J267</f>
        <v>0</v>
      </c>
      <c r="K16" s="152" t="e">
        <f t="shared" si="14"/>
        <v>#REF!</v>
      </c>
      <c r="L16" s="152" t="e">
        <f t="shared" si="14"/>
        <v>#REF!</v>
      </c>
      <c r="M16" s="152">
        <f t="shared" si="14"/>
        <v>0</v>
      </c>
      <c r="N16" s="152" t="e">
        <f t="shared" si="14"/>
        <v>#REF!</v>
      </c>
      <c r="O16" s="152" t="e">
        <f t="shared" si="14"/>
        <v>#REF!</v>
      </c>
      <c r="P16" s="152">
        <f t="shared" si="14"/>
        <v>0</v>
      </c>
      <c r="Q16" s="152" t="e">
        <f t="shared" si="14"/>
        <v>#REF!</v>
      </c>
      <c r="R16" s="152" t="e">
        <f t="shared" si="14"/>
        <v>#REF!</v>
      </c>
      <c r="S16" s="152">
        <f t="shared" si="14"/>
        <v>0</v>
      </c>
      <c r="T16" s="152" t="e">
        <f t="shared" si="14"/>
        <v>#REF!</v>
      </c>
      <c r="U16" s="152" t="e">
        <f t="shared" si="14"/>
        <v>#REF!</v>
      </c>
      <c r="V16" s="152">
        <f t="shared" si="14"/>
        <v>0</v>
      </c>
      <c r="W16" s="152" t="e">
        <f t="shared" si="14"/>
        <v>#REF!</v>
      </c>
      <c r="X16" s="152" t="e">
        <f t="shared" si="14"/>
        <v>#REF!</v>
      </c>
      <c r="Y16" s="152">
        <f t="shared" si="14"/>
        <v>0</v>
      </c>
      <c r="Z16" s="152" t="e">
        <f t="shared" si="14"/>
        <v>#REF!</v>
      </c>
      <c r="AA16" s="152" t="e">
        <f t="shared" si="14"/>
        <v>#REF!</v>
      </c>
      <c r="AB16" s="152">
        <f t="shared" si="14"/>
        <v>0</v>
      </c>
      <c r="AC16" s="152" t="e">
        <f t="shared" si="14"/>
        <v>#REF!</v>
      </c>
      <c r="AD16" s="152" t="e">
        <f t="shared" si="14"/>
        <v>#REF!</v>
      </c>
      <c r="AE16" s="152">
        <f t="shared" si="14"/>
        <v>0</v>
      </c>
      <c r="AF16" s="152" t="e">
        <f t="shared" si="14"/>
        <v>#REF!</v>
      </c>
      <c r="AG16" s="152" t="e">
        <f t="shared" si="14"/>
        <v>#REF!</v>
      </c>
    </row>
    <row r="17" spans="1:33">
      <c r="A17" s="143" t="s">
        <v>309</v>
      </c>
      <c r="B17" s="143" t="s">
        <v>309</v>
      </c>
      <c r="C17" s="133" t="s">
        <v>118</v>
      </c>
      <c r="D17" s="108" t="s">
        <v>103</v>
      </c>
      <c r="E17" s="105" t="s">
        <v>344</v>
      </c>
      <c r="F17" s="97" t="e">
        <f t="shared" si="10"/>
        <v>#REF!</v>
      </c>
      <c r="G17" s="105"/>
      <c r="H17" s="97" t="e">
        <f t="shared" si="11"/>
        <v>#REF!</v>
      </c>
      <c r="I17" s="97" t="e">
        <f t="shared" si="12"/>
        <v>#REF!</v>
      </c>
      <c r="J17" s="152" t="e">
        <f t="shared" ref="J17:AG17" si="15">J53+J89+J125+J161+J197+J233+J268</f>
        <v>#REF!</v>
      </c>
      <c r="K17" s="152" t="e">
        <f t="shared" si="15"/>
        <v>#REF!</v>
      </c>
      <c r="L17" s="152" t="e">
        <f t="shared" si="15"/>
        <v>#REF!</v>
      </c>
      <c r="M17" s="152" t="e">
        <f t="shared" si="15"/>
        <v>#REF!</v>
      </c>
      <c r="N17" s="152" t="e">
        <f t="shared" si="15"/>
        <v>#REF!</v>
      </c>
      <c r="O17" s="152" t="e">
        <f t="shared" si="15"/>
        <v>#REF!</v>
      </c>
      <c r="P17" s="152" t="e">
        <f t="shared" si="15"/>
        <v>#REF!</v>
      </c>
      <c r="Q17" s="152" t="e">
        <f t="shared" si="15"/>
        <v>#REF!</v>
      </c>
      <c r="R17" s="152" t="e">
        <f t="shared" si="15"/>
        <v>#REF!</v>
      </c>
      <c r="S17" s="152" t="e">
        <f t="shared" si="15"/>
        <v>#REF!</v>
      </c>
      <c r="T17" s="152" t="e">
        <f t="shared" si="15"/>
        <v>#REF!</v>
      </c>
      <c r="U17" s="152" t="e">
        <f t="shared" si="15"/>
        <v>#REF!</v>
      </c>
      <c r="V17" s="152" t="e">
        <f t="shared" si="15"/>
        <v>#REF!</v>
      </c>
      <c r="W17" s="152" t="e">
        <f t="shared" si="15"/>
        <v>#REF!</v>
      </c>
      <c r="X17" s="152" t="e">
        <f t="shared" si="15"/>
        <v>#REF!</v>
      </c>
      <c r="Y17" s="152" t="e">
        <f t="shared" si="15"/>
        <v>#REF!</v>
      </c>
      <c r="Z17" s="152" t="e">
        <f t="shared" si="15"/>
        <v>#REF!</v>
      </c>
      <c r="AA17" s="152" t="e">
        <f t="shared" si="15"/>
        <v>#REF!</v>
      </c>
      <c r="AB17" s="152" t="e">
        <f t="shared" si="15"/>
        <v>#REF!</v>
      </c>
      <c r="AC17" s="152" t="e">
        <f t="shared" si="15"/>
        <v>#REF!</v>
      </c>
      <c r="AD17" s="152" t="e">
        <f t="shared" si="15"/>
        <v>#REF!</v>
      </c>
      <c r="AE17" s="152" t="e">
        <f t="shared" si="15"/>
        <v>#REF!</v>
      </c>
      <c r="AF17" s="152" t="e">
        <f t="shared" si="15"/>
        <v>#REF!</v>
      </c>
      <c r="AG17" s="152" t="e">
        <f t="shared" si="15"/>
        <v>#REF!</v>
      </c>
    </row>
    <row r="18" spans="1:33" ht="25.5">
      <c r="A18" s="143" t="s">
        <v>309</v>
      </c>
      <c r="B18" s="143" t="s">
        <v>309</v>
      </c>
      <c r="C18" s="133" t="s">
        <v>119</v>
      </c>
      <c r="D18" s="104" t="s">
        <v>310</v>
      </c>
      <c r="E18" s="105" t="s">
        <v>60</v>
      </c>
      <c r="F18" s="97" t="e">
        <f t="shared" si="10"/>
        <v>#REF!</v>
      </c>
      <c r="G18" s="105"/>
      <c r="H18" s="97" t="e">
        <f t="shared" si="11"/>
        <v>#REF!</v>
      </c>
      <c r="I18" s="97" t="e">
        <f t="shared" si="12"/>
        <v>#REF!</v>
      </c>
      <c r="J18" s="152" t="e">
        <f t="shared" ref="J18:AG18" si="16">J54+J90+J126+J162+J198+J234+J269</f>
        <v>#REF!</v>
      </c>
      <c r="K18" s="152" t="e">
        <f t="shared" si="16"/>
        <v>#REF!</v>
      </c>
      <c r="L18" s="152" t="e">
        <f t="shared" si="16"/>
        <v>#REF!</v>
      </c>
      <c r="M18" s="152" t="e">
        <f t="shared" si="16"/>
        <v>#REF!</v>
      </c>
      <c r="N18" s="152" t="e">
        <f t="shared" si="16"/>
        <v>#REF!</v>
      </c>
      <c r="O18" s="152" t="e">
        <f t="shared" si="16"/>
        <v>#REF!</v>
      </c>
      <c r="P18" s="152" t="e">
        <f t="shared" si="16"/>
        <v>#REF!</v>
      </c>
      <c r="Q18" s="152" t="e">
        <f t="shared" si="16"/>
        <v>#REF!</v>
      </c>
      <c r="R18" s="152" t="e">
        <f t="shared" si="16"/>
        <v>#REF!</v>
      </c>
      <c r="S18" s="152" t="e">
        <f t="shared" si="16"/>
        <v>#REF!</v>
      </c>
      <c r="T18" s="152" t="e">
        <f t="shared" si="16"/>
        <v>#REF!</v>
      </c>
      <c r="U18" s="152" t="e">
        <f t="shared" si="16"/>
        <v>#REF!</v>
      </c>
      <c r="V18" s="152" t="e">
        <f t="shared" si="16"/>
        <v>#REF!</v>
      </c>
      <c r="W18" s="152" t="e">
        <f t="shared" si="16"/>
        <v>#REF!</v>
      </c>
      <c r="X18" s="152" t="e">
        <f t="shared" si="16"/>
        <v>#REF!</v>
      </c>
      <c r="Y18" s="152" t="e">
        <f t="shared" si="16"/>
        <v>#REF!</v>
      </c>
      <c r="Z18" s="152" t="e">
        <f t="shared" si="16"/>
        <v>#REF!</v>
      </c>
      <c r="AA18" s="152" t="e">
        <f t="shared" si="16"/>
        <v>#REF!</v>
      </c>
      <c r="AB18" s="152" t="e">
        <f t="shared" si="16"/>
        <v>#REF!</v>
      </c>
      <c r="AC18" s="152" t="e">
        <f t="shared" si="16"/>
        <v>#REF!</v>
      </c>
      <c r="AD18" s="152" t="e">
        <f t="shared" si="16"/>
        <v>#REF!</v>
      </c>
      <c r="AE18" s="152" t="e">
        <f t="shared" si="16"/>
        <v>#REF!</v>
      </c>
      <c r="AF18" s="152" t="e">
        <f t="shared" si="16"/>
        <v>#REF!</v>
      </c>
      <c r="AG18" s="152" t="e">
        <f t="shared" si="16"/>
        <v>#REF!</v>
      </c>
    </row>
    <row r="19" spans="1:33" ht="25.5">
      <c r="A19" s="143" t="s">
        <v>309</v>
      </c>
      <c r="B19" s="143" t="s">
        <v>309</v>
      </c>
      <c r="C19" s="133" t="s">
        <v>120</v>
      </c>
      <c r="D19" s="104" t="s">
        <v>261</v>
      </c>
      <c r="E19" s="105" t="s">
        <v>393</v>
      </c>
      <c r="F19" s="97" t="e">
        <f t="shared" si="10"/>
        <v>#REF!</v>
      </c>
      <c r="G19" s="105"/>
      <c r="H19" s="97" t="e">
        <f t="shared" si="11"/>
        <v>#REF!</v>
      </c>
      <c r="I19" s="97" t="e">
        <f t="shared" si="12"/>
        <v>#REF!</v>
      </c>
      <c r="J19" s="152" t="e">
        <f t="shared" ref="J19:AG19" si="17">J55+J91+J127+J163+J199+J235+J270</f>
        <v>#REF!</v>
      </c>
      <c r="K19" s="152" t="e">
        <f t="shared" si="17"/>
        <v>#REF!</v>
      </c>
      <c r="L19" s="152" t="e">
        <f t="shared" si="17"/>
        <v>#REF!</v>
      </c>
      <c r="M19" s="152" t="e">
        <f t="shared" si="17"/>
        <v>#REF!</v>
      </c>
      <c r="N19" s="152" t="e">
        <f t="shared" si="17"/>
        <v>#REF!</v>
      </c>
      <c r="O19" s="152" t="e">
        <f t="shared" si="17"/>
        <v>#REF!</v>
      </c>
      <c r="P19" s="152" t="e">
        <f t="shared" si="17"/>
        <v>#REF!</v>
      </c>
      <c r="Q19" s="152" t="e">
        <f t="shared" si="17"/>
        <v>#REF!</v>
      </c>
      <c r="R19" s="152" t="e">
        <f t="shared" si="17"/>
        <v>#REF!</v>
      </c>
      <c r="S19" s="152" t="e">
        <f t="shared" si="17"/>
        <v>#REF!</v>
      </c>
      <c r="T19" s="152" t="e">
        <f t="shared" si="17"/>
        <v>#REF!</v>
      </c>
      <c r="U19" s="152" t="e">
        <f t="shared" si="17"/>
        <v>#REF!</v>
      </c>
      <c r="V19" s="152" t="e">
        <f t="shared" si="17"/>
        <v>#REF!</v>
      </c>
      <c r="W19" s="152" t="e">
        <f t="shared" si="17"/>
        <v>#REF!</v>
      </c>
      <c r="X19" s="152" t="e">
        <f t="shared" si="17"/>
        <v>#REF!</v>
      </c>
      <c r="Y19" s="152" t="e">
        <f t="shared" si="17"/>
        <v>#REF!</v>
      </c>
      <c r="Z19" s="152" t="e">
        <f t="shared" si="17"/>
        <v>#REF!</v>
      </c>
      <c r="AA19" s="152" t="e">
        <f t="shared" si="17"/>
        <v>#REF!</v>
      </c>
      <c r="AB19" s="152" t="e">
        <f t="shared" si="17"/>
        <v>#REF!</v>
      </c>
      <c r="AC19" s="152" t="e">
        <f t="shared" si="17"/>
        <v>#REF!</v>
      </c>
      <c r="AD19" s="152" t="e">
        <f t="shared" si="17"/>
        <v>#REF!</v>
      </c>
      <c r="AE19" s="152" t="e">
        <f t="shared" si="17"/>
        <v>#REF!</v>
      </c>
      <c r="AF19" s="152" t="e">
        <f t="shared" si="17"/>
        <v>#REF!</v>
      </c>
      <c r="AG19" s="152" t="e">
        <f t="shared" si="17"/>
        <v>#REF!</v>
      </c>
    </row>
    <row r="20" spans="1:33">
      <c r="A20" s="143" t="s">
        <v>309</v>
      </c>
      <c r="B20" s="143" t="s">
        <v>309</v>
      </c>
      <c r="C20" s="133" t="s">
        <v>121</v>
      </c>
      <c r="D20" s="104" t="s">
        <v>201</v>
      </c>
      <c r="E20" s="105"/>
      <c r="F20" s="97" t="e">
        <f t="shared" si="10"/>
        <v>#REF!</v>
      </c>
      <c r="G20" s="105"/>
      <c r="H20" s="97" t="e">
        <f t="shared" si="11"/>
        <v>#REF!</v>
      </c>
      <c r="I20" s="97" t="e">
        <f t="shared" si="12"/>
        <v>#REF!</v>
      </c>
      <c r="J20" s="152" t="e">
        <f t="shared" ref="J20:AG20" si="18">J56+J92+J128+J164+J200+J236+J271</f>
        <v>#REF!</v>
      </c>
      <c r="K20" s="152" t="e">
        <f t="shared" si="18"/>
        <v>#REF!</v>
      </c>
      <c r="L20" s="152" t="e">
        <f t="shared" si="18"/>
        <v>#REF!</v>
      </c>
      <c r="M20" s="152" t="e">
        <f t="shared" si="18"/>
        <v>#REF!</v>
      </c>
      <c r="N20" s="152" t="e">
        <f t="shared" si="18"/>
        <v>#REF!</v>
      </c>
      <c r="O20" s="152" t="e">
        <f t="shared" si="18"/>
        <v>#REF!</v>
      </c>
      <c r="P20" s="152" t="e">
        <f t="shared" si="18"/>
        <v>#REF!</v>
      </c>
      <c r="Q20" s="152" t="e">
        <f t="shared" si="18"/>
        <v>#REF!</v>
      </c>
      <c r="R20" s="152" t="e">
        <f t="shared" si="18"/>
        <v>#REF!</v>
      </c>
      <c r="S20" s="152" t="e">
        <f t="shared" si="18"/>
        <v>#REF!</v>
      </c>
      <c r="T20" s="152" t="e">
        <f t="shared" si="18"/>
        <v>#REF!</v>
      </c>
      <c r="U20" s="152" t="e">
        <f t="shared" si="18"/>
        <v>#REF!</v>
      </c>
      <c r="V20" s="152" t="e">
        <f t="shared" si="18"/>
        <v>#REF!</v>
      </c>
      <c r="W20" s="152" t="e">
        <f t="shared" si="18"/>
        <v>#REF!</v>
      </c>
      <c r="X20" s="152" t="e">
        <f t="shared" si="18"/>
        <v>#REF!</v>
      </c>
      <c r="Y20" s="152" t="e">
        <f t="shared" si="18"/>
        <v>#REF!</v>
      </c>
      <c r="Z20" s="152" t="e">
        <f t="shared" si="18"/>
        <v>#REF!</v>
      </c>
      <c r="AA20" s="152" t="e">
        <f t="shared" si="18"/>
        <v>#REF!</v>
      </c>
      <c r="AB20" s="152" t="e">
        <f t="shared" si="18"/>
        <v>#REF!</v>
      </c>
      <c r="AC20" s="152" t="e">
        <f t="shared" si="18"/>
        <v>#REF!</v>
      </c>
      <c r="AD20" s="152" t="e">
        <f t="shared" si="18"/>
        <v>#REF!</v>
      </c>
      <c r="AE20" s="152" t="e">
        <f t="shared" si="18"/>
        <v>#REF!</v>
      </c>
      <c r="AF20" s="152" t="e">
        <f t="shared" si="18"/>
        <v>#REF!</v>
      </c>
      <c r="AG20" s="152" t="e">
        <f t="shared" si="18"/>
        <v>#REF!</v>
      </c>
    </row>
    <row r="21" spans="1:33">
      <c r="A21" s="143" t="s">
        <v>309</v>
      </c>
      <c r="B21" s="143" t="s">
        <v>309</v>
      </c>
      <c r="C21" s="133" t="s">
        <v>122</v>
      </c>
      <c r="D21" s="104" t="s">
        <v>63</v>
      </c>
      <c r="E21" s="105"/>
      <c r="F21" s="97" t="e">
        <f t="shared" si="10"/>
        <v>#REF!</v>
      </c>
      <c r="G21" s="105"/>
      <c r="H21" s="97" t="e">
        <f t="shared" si="11"/>
        <v>#REF!</v>
      </c>
      <c r="I21" s="97" t="e">
        <f t="shared" si="12"/>
        <v>#REF!</v>
      </c>
      <c r="J21" s="152" t="e">
        <f t="shared" ref="J21:AG21" si="19">J57+J93+J129+J165+J201+J237+J272</f>
        <v>#REF!</v>
      </c>
      <c r="K21" s="152" t="e">
        <f t="shared" si="19"/>
        <v>#REF!</v>
      </c>
      <c r="L21" s="152" t="e">
        <f t="shared" si="19"/>
        <v>#REF!</v>
      </c>
      <c r="M21" s="152" t="e">
        <f t="shared" si="19"/>
        <v>#REF!</v>
      </c>
      <c r="N21" s="152" t="e">
        <f t="shared" si="19"/>
        <v>#REF!</v>
      </c>
      <c r="O21" s="152" t="e">
        <f t="shared" si="19"/>
        <v>#REF!</v>
      </c>
      <c r="P21" s="152" t="e">
        <f t="shared" si="19"/>
        <v>#REF!</v>
      </c>
      <c r="Q21" s="152" t="e">
        <f t="shared" si="19"/>
        <v>#REF!</v>
      </c>
      <c r="R21" s="152" t="e">
        <f t="shared" si="19"/>
        <v>#REF!</v>
      </c>
      <c r="S21" s="152" t="e">
        <f t="shared" si="19"/>
        <v>#REF!</v>
      </c>
      <c r="T21" s="152" t="e">
        <f t="shared" si="19"/>
        <v>#REF!</v>
      </c>
      <c r="U21" s="152" t="e">
        <f t="shared" si="19"/>
        <v>#REF!</v>
      </c>
      <c r="V21" s="152" t="e">
        <f t="shared" si="19"/>
        <v>#REF!</v>
      </c>
      <c r="W21" s="152" t="e">
        <f t="shared" si="19"/>
        <v>#REF!</v>
      </c>
      <c r="X21" s="152" t="e">
        <f t="shared" si="19"/>
        <v>#REF!</v>
      </c>
      <c r="Y21" s="152" t="e">
        <f t="shared" si="19"/>
        <v>#REF!</v>
      </c>
      <c r="Z21" s="152" t="e">
        <f t="shared" si="19"/>
        <v>#REF!</v>
      </c>
      <c r="AA21" s="152" t="e">
        <f t="shared" si="19"/>
        <v>#REF!</v>
      </c>
      <c r="AB21" s="152" t="e">
        <f t="shared" si="19"/>
        <v>#REF!</v>
      </c>
      <c r="AC21" s="152" t="e">
        <f t="shared" si="19"/>
        <v>#REF!</v>
      </c>
      <c r="AD21" s="152" t="e">
        <f t="shared" si="19"/>
        <v>#REF!</v>
      </c>
      <c r="AE21" s="152" t="e">
        <f t="shared" si="19"/>
        <v>#REF!</v>
      </c>
      <c r="AF21" s="152" t="e">
        <f t="shared" si="19"/>
        <v>#REF!</v>
      </c>
      <c r="AG21" s="152" t="e">
        <f t="shared" si="19"/>
        <v>#REF!</v>
      </c>
    </row>
    <row r="22" spans="1:33" s="56" customFormat="1" ht="15" customHeight="1">
      <c r="A22" s="143" t="s">
        <v>309</v>
      </c>
      <c r="B22" s="143" t="s">
        <v>309</v>
      </c>
      <c r="C22" s="133" t="s">
        <v>123</v>
      </c>
      <c r="D22" s="104" t="s">
        <v>64</v>
      </c>
      <c r="E22" s="105"/>
      <c r="F22" s="97" t="e">
        <f t="shared" si="10"/>
        <v>#REF!</v>
      </c>
      <c r="G22" s="105"/>
      <c r="H22" s="97" t="e">
        <f t="shared" si="11"/>
        <v>#REF!</v>
      </c>
      <c r="I22" s="97" t="e">
        <f t="shared" si="12"/>
        <v>#REF!</v>
      </c>
      <c r="J22" s="152" t="e">
        <f t="shared" ref="J22:AG22" si="20">J58+J94+J130+J166+J202+J238+J273</f>
        <v>#REF!</v>
      </c>
      <c r="K22" s="152" t="e">
        <f t="shared" si="20"/>
        <v>#REF!</v>
      </c>
      <c r="L22" s="152" t="e">
        <f t="shared" si="20"/>
        <v>#REF!</v>
      </c>
      <c r="M22" s="152" t="e">
        <f t="shared" si="20"/>
        <v>#REF!</v>
      </c>
      <c r="N22" s="152" t="e">
        <f t="shared" si="20"/>
        <v>#REF!</v>
      </c>
      <c r="O22" s="152" t="e">
        <f t="shared" si="20"/>
        <v>#REF!</v>
      </c>
      <c r="P22" s="152" t="e">
        <f t="shared" si="20"/>
        <v>#REF!</v>
      </c>
      <c r="Q22" s="152" t="e">
        <f t="shared" si="20"/>
        <v>#REF!</v>
      </c>
      <c r="R22" s="152" t="e">
        <f t="shared" si="20"/>
        <v>#REF!</v>
      </c>
      <c r="S22" s="152" t="e">
        <f t="shared" si="20"/>
        <v>#REF!</v>
      </c>
      <c r="T22" s="152" t="e">
        <f t="shared" si="20"/>
        <v>#REF!</v>
      </c>
      <c r="U22" s="152" t="e">
        <f t="shared" si="20"/>
        <v>#REF!</v>
      </c>
      <c r="V22" s="152" t="e">
        <f t="shared" si="20"/>
        <v>#REF!</v>
      </c>
      <c r="W22" s="152" t="e">
        <f t="shared" si="20"/>
        <v>#REF!</v>
      </c>
      <c r="X22" s="152" t="e">
        <f t="shared" si="20"/>
        <v>#REF!</v>
      </c>
      <c r="Y22" s="152" t="e">
        <f t="shared" si="20"/>
        <v>#REF!</v>
      </c>
      <c r="Z22" s="152" t="e">
        <f t="shared" si="20"/>
        <v>#REF!</v>
      </c>
      <c r="AA22" s="152" t="e">
        <f t="shared" si="20"/>
        <v>#REF!</v>
      </c>
      <c r="AB22" s="152" t="e">
        <f t="shared" si="20"/>
        <v>#REF!</v>
      </c>
      <c r="AC22" s="152" t="e">
        <f t="shared" si="20"/>
        <v>#REF!</v>
      </c>
      <c r="AD22" s="152" t="e">
        <f t="shared" si="20"/>
        <v>#REF!</v>
      </c>
      <c r="AE22" s="152" t="e">
        <f t="shared" si="20"/>
        <v>#REF!</v>
      </c>
      <c r="AF22" s="152" t="e">
        <f t="shared" si="20"/>
        <v>#REF!</v>
      </c>
      <c r="AG22" s="152" t="e">
        <f t="shared" si="20"/>
        <v>#REF!</v>
      </c>
    </row>
    <row r="23" spans="1:33" s="56" customFormat="1">
      <c r="A23" s="143" t="s">
        <v>309</v>
      </c>
      <c r="B23" s="143" t="s">
        <v>309</v>
      </c>
      <c r="C23" s="132" t="s">
        <v>53</v>
      </c>
      <c r="D23" s="103" t="s">
        <v>102</v>
      </c>
      <c r="E23" s="105"/>
      <c r="F23" s="97" t="e">
        <f t="shared" si="10"/>
        <v>#REF!</v>
      </c>
      <c r="G23" s="105"/>
      <c r="H23" s="97" t="e">
        <f t="shared" si="11"/>
        <v>#REF!</v>
      </c>
      <c r="I23" s="97" t="e">
        <f t="shared" si="12"/>
        <v>#REF!</v>
      </c>
      <c r="J23" s="152" t="e">
        <f t="shared" ref="J23:AG23" si="21">J59+J95+J131+J167+J203+J239+J274</f>
        <v>#REF!</v>
      </c>
      <c r="K23" s="152" t="e">
        <f t="shared" si="21"/>
        <v>#REF!</v>
      </c>
      <c r="L23" s="152" t="e">
        <f t="shared" si="21"/>
        <v>#REF!</v>
      </c>
      <c r="M23" s="152" t="e">
        <f t="shared" si="21"/>
        <v>#REF!</v>
      </c>
      <c r="N23" s="152" t="e">
        <f t="shared" si="21"/>
        <v>#REF!</v>
      </c>
      <c r="O23" s="152" t="e">
        <f t="shared" si="21"/>
        <v>#REF!</v>
      </c>
      <c r="P23" s="152" t="e">
        <f t="shared" si="21"/>
        <v>#REF!</v>
      </c>
      <c r="Q23" s="152" t="e">
        <f t="shared" si="21"/>
        <v>#REF!</v>
      </c>
      <c r="R23" s="152" t="e">
        <f t="shared" si="21"/>
        <v>#REF!</v>
      </c>
      <c r="S23" s="152" t="e">
        <f t="shared" si="21"/>
        <v>#REF!</v>
      </c>
      <c r="T23" s="152" t="e">
        <f t="shared" si="21"/>
        <v>#REF!</v>
      </c>
      <c r="U23" s="152" t="e">
        <f t="shared" si="21"/>
        <v>#REF!</v>
      </c>
      <c r="V23" s="152" t="e">
        <f t="shared" si="21"/>
        <v>#REF!</v>
      </c>
      <c r="W23" s="152" t="e">
        <f t="shared" si="21"/>
        <v>#REF!</v>
      </c>
      <c r="X23" s="152" t="e">
        <f t="shared" si="21"/>
        <v>#REF!</v>
      </c>
      <c r="Y23" s="152" t="e">
        <f t="shared" si="21"/>
        <v>#REF!</v>
      </c>
      <c r="Z23" s="152" t="e">
        <f t="shared" si="21"/>
        <v>#REF!</v>
      </c>
      <c r="AA23" s="152" t="e">
        <f t="shared" si="21"/>
        <v>#REF!</v>
      </c>
      <c r="AB23" s="152" t="e">
        <f t="shared" si="21"/>
        <v>#REF!</v>
      </c>
      <c r="AC23" s="152" t="e">
        <f t="shared" si="21"/>
        <v>#REF!</v>
      </c>
      <c r="AD23" s="152" t="e">
        <f t="shared" si="21"/>
        <v>#REF!</v>
      </c>
      <c r="AE23" s="152" t="e">
        <f t="shared" si="21"/>
        <v>#REF!</v>
      </c>
      <c r="AF23" s="152" t="e">
        <f t="shared" si="21"/>
        <v>#REF!</v>
      </c>
      <c r="AG23" s="152" t="e">
        <f t="shared" si="21"/>
        <v>#REF!</v>
      </c>
    </row>
    <row r="24" spans="1:33" s="56" customFormat="1" ht="15" customHeight="1">
      <c r="A24" s="143" t="s">
        <v>309</v>
      </c>
      <c r="B24" s="143" t="s">
        <v>309</v>
      </c>
      <c r="C24" s="133" t="s">
        <v>124</v>
      </c>
      <c r="D24" s="104" t="s">
        <v>103</v>
      </c>
      <c r="E24" s="105"/>
      <c r="F24" s="97" t="e">
        <f t="shared" si="10"/>
        <v>#REF!</v>
      </c>
      <c r="G24" s="105"/>
      <c r="H24" s="97" t="e">
        <f t="shared" si="11"/>
        <v>#REF!</v>
      </c>
      <c r="I24" s="97" t="e">
        <f t="shared" si="12"/>
        <v>#REF!</v>
      </c>
      <c r="J24" s="152" t="e">
        <f t="shared" ref="J24:AG24" si="22">J60+J96+J132+J168+J204+J240+J275</f>
        <v>#REF!</v>
      </c>
      <c r="K24" s="152" t="e">
        <f t="shared" si="22"/>
        <v>#REF!</v>
      </c>
      <c r="L24" s="152" t="e">
        <f t="shared" si="22"/>
        <v>#REF!</v>
      </c>
      <c r="M24" s="152" t="e">
        <f t="shared" si="22"/>
        <v>#REF!</v>
      </c>
      <c r="N24" s="152" t="e">
        <f t="shared" si="22"/>
        <v>#REF!</v>
      </c>
      <c r="O24" s="152" t="e">
        <f t="shared" si="22"/>
        <v>#REF!</v>
      </c>
      <c r="P24" s="152" t="e">
        <f t="shared" si="22"/>
        <v>#REF!</v>
      </c>
      <c r="Q24" s="152" t="e">
        <f t="shared" si="22"/>
        <v>#REF!</v>
      </c>
      <c r="R24" s="152" t="e">
        <f t="shared" si="22"/>
        <v>#REF!</v>
      </c>
      <c r="S24" s="152" t="e">
        <f t="shared" si="22"/>
        <v>#REF!</v>
      </c>
      <c r="T24" s="152" t="e">
        <f t="shared" si="22"/>
        <v>#REF!</v>
      </c>
      <c r="U24" s="152" t="e">
        <f t="shared" si="22"/>
        <v>#REF!</v>
      </c>
      <c r="V24" s="152" t="e">
        <f t="shared" si="22"/>
        <v>#REF!</v>
      </c>
      <c r="W24" s="152" t="e">
        <f t="shared" si="22"/>
        <v>#REF!</v>
      </c>
      <c r="X24" s="152" t="e">
        <f t="shared" si="22"/>
        <v>#REF!</v>
      </c>
      <c r="Y24" s="152" t="e">
        <f t="shared" si="22"/>
        <v>#REF!</v>
      </c>
      <c r="Z24" s="152" t="e">
        <f t="shared" si="22"/>
        <v>#REF!</v>
      </c>
      <c r="AA24" s="152" t="e">
        <f t="shared" si="22"/>
        <v>#REF!</v>
      </c>
      <c r="AB24" s="152" t="e">
        <f t="shared" si="22"/>
        <v>#REF!</v>
      </c>
      <c r="AC24" s="152" t="e">
        <f t="shared" si="22"/>
        <v>#REF!</v>
      </c>
      <c r="AD24" s="152" t="e">
        <f t="shared" si="22"/>
        <v>#REF!</v>
      </c>
      <c r="AE24" s="152" t="e">
        <f t="shared" si="22"/>
        <v>#REF!</v>
      </c>
      <c r="AF24" s="152" t="e">
        <f t="shared" si="22"/>
        <v>#REF!</v>
      </c>
      <c r="AG24" s="152" t="e">
        <f t="shared" si="22"/>
        <v>#REF!</v>
      </c>
    </row>
    <row r="25" spans="1:33" s="56" customFormat="1" ht="15" customHeight="1">
      <c r="A25" s="143" t="s">
        <v>309</v>
      </c>
      <c r="B25" s="143" t="s">
        <v>309</v>
      </c>
      <c r="C25" s="133" t="s">
        <v>125</v>
      </c>
      <c r="D25" s="104" t="s">
        <v>310</v>
      </c>
      <c r="E25" s="105"/>
      <c r="F25" s="97" t="e">
        <f t="shared" si="10"/>
        <v>#REF!</v>
      </c>
      <c r="G25" s="105"/>
      <c r="H25" s="97" t="e">
        <f t="shared" si="11"/>
        <v>#REF!</v>
      </c>
      <c r="I25" s="97" t="e">
        <f t="shared" si="12"/>
        <v>#REF!</v>
      </c>
      <c r="J25" s="152" t="e">
        <f t="shared" ref="J25:AG25" si="23">J61+J97+J133+J169+J205+J241+J276</f>
        <v>#REF!</v>
      </c>
      <c r="K25" s="152" t="e">
        <f t="shared" si="23"/>
        <v>#REF!</v>
      </c>
      <c r="L25" s="152" t="e">
        <f t="shared" si="23"/>
        <v>#REF!</v>
      </c>
      <c r="M25" s="152" t="e">
        <f t="shared" si="23"/>
        <v>#REF!</v>
      </c>
      <c r="N25" s="152" t="e">
        <f t="shared" si="23"/>
        <v>#REF!</v>
      </c>
      <c r="O25" s="152" t="e">
        <f t="shared" si="23"/>
        <v>#REF!</v>
      </c>
      <c r="P25" s="152" t="e">
        <f t="shared" si="23"/>
        <v>#REF!</v>
      </c>
      <c r="Q25" s="152" t="e">
        <f t="shared" si="23"/>
        <v>#REF!</v>
      </c>
      <c r="R25" s="152" t="e">
        <f t="shared" si="23"/>
        <v>#REF!</v>
      </c>
      <c r="S25" s="152" t="e">
        <f t="shared" si="23"/>
        <v>#REF!</v>
      </c>
      <c r="T25" s="152" t="e">
        <f t="shared" si="23"/>
        <v>#REF!</v>
      </c>
      <c r="U25" s="152" t="e">
        <f t="shared" si="23"/>
        <v>#REF!</v>
      </c>
      <c r="V25" s="152" t="e">
        <f t="shared" si="23"/>
        <v>#REF!</v>
      </c>
      <c r="W25" s="152" t="e">
        <f t="shared" si="23"/>
        <v>#REF!</v>
      </c>
      <c r="X25" s="152" t="e">
        <f t="shared" si="23"/>
        <v>#REF!</v>
      </c>
      <c r="Y25" s="152" t="e">
        <f t="shared" si="23"/>
        <v>#REF!</v>
      </c>
      <c r="Z25" s="152" t="e">
        <f t="shared" si="23"/>
        <v>#REF!</v>
      </c>
      <c r="AA25" s="152" t="e">
        <f t="shared" si="23"/>
        <v>#REF!</v>
      </c>
      <c r="AB25" s="152" t="e">
        <f t="shared" si="23"/>
        <v>#REF!</v>
      </c>
      <c r="AC25" s="152" t="e">
        <f t="shared" si="23"/>
        <v>#REF!</v>
      </c>
      <c r="AD25" s="152" t="e">
        <f t="shared" si="23"/>
        <v>#REF!</v>
      </c>
      <c r="AE25" s="152" t="e">
        <f t="shared" si="23"/>
        <v>#REF!</v>
      </c>
      <c r="AF25" s="152" t="e">
        <f t="shared" si="23"/>
        <v>#REF!</v>
      </c>
      <c r="AG25" s="152" t="e">
        <f t="shared" si="23"/>
        <v>#REF!</v>
      </c>
    </row>
    <row r="26" spans="1:33" s="56" customFormat="1" ht="15" customHeight="1">
      <c r="A26" s="143" t="s">
        <v>309</v>
      </c>
      <c r="B26" s="143" t="s">
        <v>309</v>
      </c>
      <c r="C26" s="133" t="s">
        <v>126</v>
      </c>
      <c r="D26" s="104" t="s">
        <v>261</v>
      </c>
      <c r="E26" s="105"/>
      <c r="F26" s="97" t="e">
        <f t="shared" si="10"/>
        <v>#REF!</v>
      </c>
      <c r="G26" s="105"/>
      <c r="H26" s="97" t="e">
        <f t="shared" si="11"/>
        <v>#REF!</v>
      </c>
      <c r="I26" s="97" t="e">
        <f t="shared" si="12"/>
        <v>#REF!</v>
      </c>
      <c r="J26" s="152" t="e">
        <f t="shared" ref="J26:AG26" si="24">J62+J98+J134+J170+J206+J242+J277</f>
        <v>#REF!</v>
      </c>
      <c r="K26" s="152" t="e">
        <f t="shared" si="24"/>
        <v>#REF!</v>
      </c>
      <c r="L26" s="152" t="e">
        <f t="shared" si="24"/>
        <v>#REF!</v>
      </c>
      <c r="M26" s="152" t="e">
        <f t="shared" si="24"/>
        <v>#REF!</v>
      </c>
      <c r="N26" s="152" t="e">
        <f t="shared" si="24"/>
        <v>#REF!</v>
      </c>
      <c r="O26" s="152" t="e">
        <f t="shared" si="24"/>
        <v>#REF!</v>
      </c>
      <c r="P26" s="152" t="e">
        <f t="shared" si="24"/>
        <v>#REF!</v>
      </c>
      <c r="Q26" s="152" t="e">
        <f t="shared" si="24"/>
        <v>#REF!</v>
      </c>
      <c r="R26" s="152" t="e">
        <f t="shared" si="24"/>
        <v>#REF!</v>
      </c>
      <c r="S26" s="152" t="e">
        <f t="shared" si="24"/>
        <v>#REF!</v>
      </c>
      <c r="T26" s="152" t="e">
        <f t="shared" si="24"/>
        <v>#REF!</v>
      </c>
      <c r="U26" s="152" t="e">
        <f t="shared" si="24"/>
        <v>#REF!</v>
      </c>
      <c r="V26" s="152" t="e">
        <f t="shared" si="24"/>
        <v>#REF!</v>
      </c>
      <c r="W26" s="152" t="e">
        <f t="shared" si="24"/>
        <v>#REF!</v>
      </c>
      <c r="X26" s="152" t="e">
        <f t="shared" si="24"/>
        <v>#REF!</v>
      </c>
      <c r="Y26" s="152" t="e">
        <f t="shared" si="24"/>
        <v>#REF!</v>
      </c>
      <c r="Z26" s="152" t="e">
        <f t="shared" si="24"/>
        <v>#REF!</v>
      </c>
      <c r="AA26" s="152" t="e">
        <f t="shared" si="24"/>
        <v>#REF!</v>
      </c>
      <c r="AB26" s="152" t="e">
        <f t="shared" si="24"/>
        <v>#REF!</v>
      </c>
      <c r="AC26" s="152" t="e">
        <f t="shared" si="24"/>
        <v>#REF!</v>
      </c>
      <c r="AD26" s="152" t="e">
        <f t="shared" si="24"/>
        <v>#REF!</v>
      </c>
      <c r="AE26" s="152" t="e">
        <f t="shared" si="24"/>
        <v>#REF!</v>
      </c>
      <c r="AF26" s="152" t="e">
        <f t="shared" si="24"/>
        <v>#REF!</v>
      </c>
      <c r="AG26" s="152" t="e">
        <f t="shared" si="24"/>
        <v>#REF!</v>
      </c>
    </row>
    <row r="27" spans="1:33" s="56" customFormat="1" ht="15" customHeight="1">
      <c r="A27" s="143" t="s">
        <v>309</v>
      </c>
      <c r="B27" s="143" t="s">
        <v>309</v>
      </c>
      <c r="C27" s="133" t="s">
        <v>127</v>
      </c>
      <c r="D27" s="104" t="s">
        <v>201</v>
      </c>
      <c r="E27" s="105"/>
      <c r="F27" s="97" t="e">
        <f t="shared" si="10"/>
        <v>#REF!</v>
      </c>
      <c r="G27" s="105"/>
      <c r="H27" s="97" t="e">
        <f t="shared" si="11"/>
        <v>#REF!</v>
      </c>
      <c r="I27" s="97" t="e">
        <f t="shared" si="12"/>
        <v>#REF!</v>
      </c>
      <c r="J27" s="152" t="e">
        <f t="shared" ref="J27:AG27" si="25">J63+J99+J135+J171+J207+J243+J278</f>
        <v>#REF!</v>
      </c>
      <c r="K27" s="152" t="e">
        <f t="shared" si="25"/>
        <v>#REF!</v>
      </c>
      <c r="L27" s="152" t="e">
        <f t="shared" si="25"/>
        <v>#REF!</v>
      </c>
      <c r="M27" s="152" t="e">
        <f t="shared" si="25"/>
        <v>#REF!</v>
      </c>
      <c r="N27" s="152" t="e">
        <f t="shared" si="25"/>
        <v>#REF!</v>
      </c>
      <c r="O27" s="152" t="e">
        <f t="shared" si="25"/>
        <v>#REF!</v>
      </c>
      <c r="P27" s="152" t="e">
        <f t="shared" si="25"/>
        <v>#REF!</v>
      </c>
      <c r="Q27" s="152" t="e">
        <f t="shared" si="25"/>
        <v>#REF!</v>
      </c>
      <c r="R27" s="152" t="e">
        <f t="shared" si="25"/>
        <v>#REF!</v>
      </c>
      <c r="S27" s="152" t="e">
        <f t="shared" si="25"/>
        <v>#REF!</v>
      </c>
      <c r="T27" s="152" t="e">
        <f t="shared" si="25"/>
        <v>#REF!</v>
      </c>
      <c r="U27" s="152" t="e">
        <f t="shared" si="25"/>
        <v>#REF!</v>
      </c>
      <c r="V27" s="152" t="e">
        <f t="shared" si="25"/>
        <v>#REF!</v>
      </c>
      <c r="W27" s="152" t="e">
        <f t="shared" si="25"/>
        <v>#REF!</v>
      </c>
      <c r="X27" s="152" t="e">
        <f t="shared" si="25"/>
        <v>#REF!</v>
      </c>
      <c r="Y27" s="152" t="e">
        <f t="shared" si="25"/>
        <v>#REF!</v>
      </c>
      <c r="Z27" s="152" t="e">
        <f t="shared" si="25"/>
        <v>#REF!</v>
      </c>
      <c r="AA27" s="152" t="e">
        <f t="shared" si="25"/>
        <v>#REF!</v>
      </c>
      <c r="AB27" s="152" t="e">
        <f t="shared" si="25"/>
        <v>#REF!</v>
      </c>
      <c r="AC27" s="152" t="e">
        <f t="shared" si="25"/>
        <v>#REF!</v>
      </c>
      <c r="AD27" s="152" t="e">
        <f t="shared" si="25"/>
        <v>#REF!</v>
      </c>
      <c r="AE27" s="152" t="e">
        <f t="shared" si="25"/>
        <v>#REF!</v>
      </c>
      <c r="AF27" s="152" t="e">
        <f t="shared" si="25"/>
        <v>#REF!</v>
      </c>
      <c r="AG27" s="152" t="e">
        <f t="shared" si="25"/>
        <v>#REF!</v>
      </c>
    </row>
    <row r="28" spans="1:33" s="56" customFormat="1" ht="15" customHeight="1">
      <c r="A28" s="143" t="s">
        <v>309</v>
      </c>
      <c r="B28" s="143" t="s">
        <v>309</v>
      </c>
      <c r="C28" s="133" t="s">
        <v>128</v>
      </c>
      <c r="D28" s="104" t="s">
        <v>63</v>
      </c>
      <c r="E28" s="105"/>
      <c r="F28" s="97" t="e">
        <f t="shared" si="10"/>
        <v>#REF!</v>
      </c>
      <c r="G28" s="105"/>
      <c r="H28" s="97" t="e">
        <f t="shared" si="11"/>
        <v>#REF!</v>
      </c>
      <c r="I28" s="97" t="e">
        <f t="shared" si="12"/>
        <v>#REF!</v>
      </c>
      <c r="J28" s="152" t="e">
        <f t="shared" ref="J28:AG28" si="26">J64+J100+J136+J172+J208+J244+J279</f>
        <v>#REF!</v>
      </c>
      <c r="K28" s="152" t="e">
        <f t="shared" si="26"/>
        <v>#REF!</v>
      </c>
      <c r="L28" s="152" t="e">
        <f t="shared" si="26"/>
        <v>#REF!</v>
      </c>
      <c r="M28" s="152" t="e">
        <f t="shared" si="26"/>
        <v>#REF!</v>
      </c>
      <c r="N28" s="152" t="e">
        <f t="shared" si="26"/>
        <v>#REF!</v>
      </c>
      <c r="O28" s="152" t="e">
        <f t="shared" si="26"/>
        <v>#REF!</v>
      </c>
      <c r="P28" s="152" t="e">
        <f t="shared" si="26"/>
        <v>#REF!</v>
      </c>
      <c r="Q28" s="152" t="e">
        <f t="shared" si="26"/>
        <v>#REF!</v>
      </c>
      <c r="R28" s="152" t="e">
        <f t="shared" si="26"/>
        <v>#REF!</v>
      </c>
      <c r="S28" s="152" t="e">
        <f t="shared" si="26"/>
        <v>#REF!</v>
      </c>
      <c r="T28" s="152" t="e">
        <f t="shared" si="26"/>
        <v>#REF!</v>
      </c>
      <c r="U28" s="152" t="e">
        <f t="shared" si="26"/>
        <v>#REF!</v>
      </c>
      <c r="V28" s="152" t="e">
        <f t="shared" si="26"/>
        <v>#REF!</v>
      </c>
      <c r="W28" s="152" t="e">
        <f t="shared" si="26"/>
        <v>#REF!</v>
      </c>
      <c r="X28" s="152" t="e">
        <f t="shared" si="26"/>
        <v>#REF!</v>
      </c>
      <c r="Y28" s="152" t="e">
        <f t="shared" si="26"/>
        <v>#REF!</v>
      </c>
      <c r="Z28" s="152" t="e">
        <f t="shared" si="26"/>
        <v>#REF!</v>
      </c>
      <c r="AA28" s="152" t="e">
        <f t="shared" si="26"/>
        <v>#REF!</v>
      </c>
      <c r="AB28" s="152" t="e">
        <f t="shared" si="26"/>
        <v>#REF!</v>
      </c>
      <c r="AC28" s="152" t="e">
        <f t="shared" si="26"/>
        <v>#REF!</v>
      </c>
      <c r="AD28" s="152" t="e">
        <f t="shared" si="26"/>
        <v>#REF!</v>
      </c>
      <c r="AE28" s="152" t="e">
        <f t="shared" si="26"/>
        <v>#REF!</v>
      </c>
      <c r="AF28" s="152" t="e">
        <f t="shared" si="26"/>
        <v>#REF!</v>
      </c>
      <c r="AG28" s="152" t="e">
        <f t="shared" si="26"/>
        <v>#REF!</v>
      </c>
    </row>
    <row r="29" spans="1:33" s="56" customFormat="1" ht="15" customHeight="1">
      <c r="A29" s="143" t="s">
        <v>309</v>
      </c>
      <c r="B29" s="143" t="s">
        <v>309</v>
      </c>
      <c r="C29" s="133" t="s">
        <v>129</v>
      </c>
      <c r="D29" s="104" t="s">
        <v>64</v>
      </c>
      <c r="E29" s="105"/>
      <c r="F29" s="97" t="e">
        <f t="shared" si="10"/>
        <v>#REF!</v>
      </c>
      <c r="G29" s="105"/>
      <c r="H29" s="97" t="e">
        <f t="shared" si="11"/>
        <v>#REF!</v>
      </c>
      <c r="I29" s="97" t="e">
        <f t="shared" si="12"/>
        <v>#REF!</v>
      </c>
      <c r="J29" s="152" t="e">
        <f t="shared" ref="J29:AG29" si="27">J65+J101+J137+J173+J209+J245+J280</f>
        <v>#REF!</v>
      </c>
      <c r="K29" s="152" t="e">
        <f t="shared" si="27"/>
        <v>#REF!</v>
      </c>
      <c r="L29" s="152" t="e">
        <f t="shared" si="27"/>
        <v>#REF!</v>
      </c>
      <c r="M29" s="152" t="e">
        <f t="shared" si="27"/>
        <v>#REF!</v>
      </c>
      <c r="N29" s="152" t="e">
        <f t="shared" si="27"/>
        <v>#REF!</v>
      </c>
      <c r="O29" s="152" t="e">
        <f t="shared" si="27"/>
        <v>#REF!</v>
      </c>
      <c r="P29" s="152" t="e">
        <f t="shared" si="27"/>
        <v>#REF!</v>
      </c>
      <c r="Q29" s="152" t="e">
        <f t="shared" si="27"/>
        <v>#REF!</v>
      </c>
      <c r="R29" s="152" t="e">
        <f t="shared" si="27"/>
        <v>#REF!</v>
      </c>
      <c r="S29" s="152" t="e">
        <f t="shared" si="27"/>
        <v>#REF!</v>
      </c>
      <c r="T29" s="152" t="e">
        <f t="shared" si="27"/>
        <v>#REF!</v>
      </c>
      <c r="U29" s="152" t="e">
        <f t="shared" si="27"/>
        <v>#REF!</v>
      </c>
      <c r="V29" s="152" t="e">
        <f t="shared" si="27"/>
        <v>#REF!</v>
      </c>
      <c r="W29" s="152" t="e">
        <f t="shared" si="27"/>
        <v>#REF!</v>
      </c>
      <c r="X29" s="152" t="e">
        <f t="shared" si="27"/>
        <v>#REF!</v>
      </c>
      <c r="Y29" s="152" t="e">
        <f t="shared" si="27"/>
        <v>#REF!</v>
      </c>
      <c r="Z29" s="152" t="e">
        <f t="shared" si="27"/>
        <v>#REF!</v>
      </c>
      <c r="AA29" s="152" t="e">
        <f t="shared" si="27"/>
        <v>#REF!</v>
      </c>
      <c r="AB29" s="152" t="e">
        <f t="shared" si="27"/>
        <v>#REF!</v>
      </c>
      <c r="AC29" s="152" t="e">
        <f t="shared" si="27"/>
        <v>#REF!</v>
      </c>
      <c r="AD29" s="152" t="e">
        <f t="shared" si="27"/>
        <v>#REF!</v>
      </c>
      <c r="AE29" s="152" t="e">
        <f t="shared" si="27"/>
        <v>#REF!</v>
      </c>
      <c r="AF29" s="152" t="e">
        <f t="shared" si="27"/>
        <v>#REF!</v>
      </c>
      <c r="AG29" s="152" t="e">
        <f t="shared" si="27"/>
        <v>#REF!</v>
      </c>
    </row>
    <row r="30" spans="1:33" s="56" customFormat="1" ht="94.5">
      <c r="A30" s="144" t="s">
        <v>309</v>
      </c>
      <c r="B30" s="144" t="s">
        <v>309</v>
      </c>
      <c r="C30" s="113">
        <v>3</v>
      </c>
      <c r="D30" s="114" t="s">
        <v>278</v>
      </c>
      <c r="E30" s="96"/>
      <c r="F30" s="97" t="e">
        <f t="shared" si="10"/>
        <v>#REF!</v>
      </c>
      <c r="G30" s="96"/>
      <c r="H30" s="96"/>
      <c r="I30" s="96"/>
      <c r="J30" s="152" t="e">
        <f t="shared" ref="J30:AG30" si="28">J66+J102+J138+J174+J210+J246+J281</f>
        <v>#REF!</v>
      </c>
      <c r="K30" s="152" t="e">
        <f t="shared" si="28"/>
        <v>#REF!</v>
      </c>
      <c r="L30" s="152" t="e">
        <f t="shared" si="28"/>
        <v>#REF!</v>
      </c>
      <c r="M30" s="152" t="e">
        <f t="shared" si="28"/>
        <v>#REF!</v>
      </c>
      <c r="N30" s="152" t="e">
        <f t="shared" si="28"/>
        <v>#REF!</v>
      </c>
      <c r="O30" s="152" t="e">
        <f t="shared" si="28"/>
        <v>#REF!</v>
      </c>
      <c r="P30" s="152" t="e">
        <f t="shared" si="28"/>
        <v>#REF!</v>
      </c>
      <c r="Q30" s="152" t="e">
        <f t="shared" si="28"/>
        <v>#REF!</v>
      </c>
      <c r="R30" s="152" t="e">
        <f t="shared" si="28"/>
        <v>#REF!</v>
      </c>
      <c r="S30" s="152" t="e">
        <f t="shared" si="28"/>
        <v>#REF!</v>
      </c>
      <c r="T30" s="152" t="e">
        <f t="shared" si="28"/>
        <v>#REF!</v>
      </c>
      <c r="U30" s="152" t="e">
        <f t="shared" si="28"/>
        <v>#REF!</v>
      </c>
      <c r="V30" s="152" t="e">
        <f t="shared" si="28"/>
        <v>#REF!</v>
      </c>
      <c r="W30" s="152" t="e">
        <f t="shared" si="28"/>
        <v>#REF!</v>
      </c>
      <c r="X30" s="152" t="e">
        <f t="shared" si="28"/>
        <v>#REF!</v>
      </c>
      <c r="Y30" s="152" t="e">
        <f t="shared" si="28"/>
        <v>#REF!</v>
      </c>
      <c r="Z30" s="152" t="e">
        <f t="shared" si="28"/>
        <v>#REF!</v>
      </c>
      <c r="AA30" s="152" t="e">
        <f t="shared" si="28"/>
        <v>#REF!</v>
      </c>
      <c r="AB30" s="152" t="e">
        <f t="shared" si="28"/>
        <v>#REF!</v>
      </c>
      <c r="AC30" s="152" t="e">
        <f t="shared" si="28"/>
        <v>#REF!</v>
      </c>
      <c r="AD30" s="152" t="e">
        <f t="shared" si="28"/>
        <v>#REF!</v>
      </c>
      <c r="AE30" s="152" t="e">
        <f t="shared" si="28"/>
        <v>#REF!</v>
      </c>
      <c r="AF30" s="152" t="e">
        <f t="shared" si="28"/>
        <v>#REF!</v>
      </c>
      <c r="AG30" s="152" t="e">
        <f t="shared" si="28"/>
        <v>#REF!</v>
      </c>
    </row>
    <row r="31" spans="1:33" s="56" customFormat="1" ht="15" customHeight="1">
      <c r="A31" s="144" t="s">
        <v>309</v>
      </c>
      <c r="B31" s="144" t="s">
        <v>309</v>
      </c>
      <c r="C31" s="134" t="s">
        <v>66</v>
      </c>
      <c r="D31" s="115" t="s">
        <v>101</v>
      </c>
      <c r="E31" s="96"/>
      <c r="F31" s="97" t="e">
        <f t="shared" si="10"/>
        <v>#REF!</v>
      </c>
      <c r="G31" s="96"/>
      <c r="H31" s="96"/>
      <c r="I31" s="96"/>
      <c r="J31" s="152">
        <f t="shared" ref="J31:AG31" si="29">J67+J103+J139+J175+J211+J247+J282</f>
        <v>0</v>
      </c>
      <c r="K31" s="152" t="e">
        <f t="shared" si="29"/>
        <v>#REF!</v>
      </c>
      <c r="L31" s="152" t="e">
        <f t="shared" si="29"/>
        <v>#REF!</v>
      </c>
      <c r="M31" s="152">
        <f t="shared" si="29"/>
        <v>0</v>
      </c>
      <c r="N31" s="152" t="e">
        <f t="shared" si="29"/>
        <v>#REF!</v>
      </c>
      <c r="O31" s="152" t="e">
        <f t="shared" si="29"/>
        <v>#REF!</v>
      </c>
      <c r="P31" s="152">
        <f t="shared" si="29"/>
        <v>0</v>
      </c>
      <c r="Q31" s="152" t="e">
        <f t="shared" si="29"/>
        <v>#REF!</v>
      </c>
      <c r="R31" s="152" t="e">
        <f t="shared" si="29"/>
        <v>#REF!</v>
      </c>
      <c r="S31" s="152">
        <f t="shared" si="29"/>
        <v>0</v>
      </c>
      <c r="T31" s="152" t="e">
        <f t="shared" si="29"/>
        <v>#REF!</v>
      </c>
      <c r="U31" s="152" t="e">
        <f t="shared" si="29"/>
        <v>#REF!</v>
      </c>
      <c r="V31" s="152">
        <f t="shared" si="29"/>
        <v>0</v>
      </c>
      <c r="W31" s="152" t="e">
        <f t="shared" si="29"/>
        <v>#REF!</v>
      </c>
      <c r="X31" s="152" t="e">
        <f t="shared" si="29"/>
        <v>#REF!</v>
      </c>
      <c r="Y31" s="152">
        <f t="shared" si="29"/>
        <v>0</v>
      </c>
      <c r="Z31" s="152" t="e">
        <f t="shared" si="29"/>
        <v>#REF!</v>
      </c>
      <c r="AA31" s="152" t="e">
        <f t="shared" si="29"/>
        <v>#REF!</v>
      </c>
      <c r="AB31" s="152">
        <f t="shared" si="29"/>
        <v>0</v>
      </c>
      <c r="AC31" s="152" t="e">
        <f t="shared" si="29"/>
        <v>#REF!</v>
      </c>
      <c r="AD31" s="152" t="e">
        <f t="shared" si="29"/>
        <v>#REF!</v>
      </c>
      <c r="AE31" s="152">
        <f t="shared" si="29"/>
        <v>0</v>
      </c>
      <c r="AF31" s="152" t="e">
        <f t="shared" si="29"/>
        <v>#REF!</v>
      </c>
      <c r="AG31" s="152" t="e">
        <f t="shared" si="29"/>
        <v>#REF!</v>
      </c>
    </row>
    <row r="32" spans="1:33" s="56" customFormat="1" ht="15" customHeight="1">
      <c r="A32" s="144" t="s">
        <v>309</v>
      </c>
      <c r="B32" s="144" t="s">
        <v>309</v>
      </c>
      <c r="C32" s="135" t="s">
        <v>262</v>
      </c>
      <c r="D32" s="109" t="s">
        <v>263</v>
      </c>
      <c r="E32" s="96"/>
      <c r="F32" s="97" t="e">
        <f t="shared" si="10"/>
        <v>#REF!</v>
      </c>
      <c r="G32" s="96"/>
      <c r="H32" s="96"/>
      <c r="I32" s="96"/>
      <c r="J32" s="152" t="e">
        <f t="shared" ref="J32:AG32" si="30">J68+J104+J140+J176+J212+J248+J283</f>
        <v>#REF!</v>
      </c>
      <c r="K32" s="152" t="e">
        <f t="shared" si="30"/>
        <v>#REF!</v>
      </c>
      <c r="L32" s="152" t="e">
        <f t="shared" si="30"/>
        <v>#REF!</v>
      </c>
      <c r="M32" s="152" t="e">
        <f t="shared" si="30"/>
        <v>#REF!</v>
      </c>
      <c r="N32" s="152" t="e">
        <f t="shared" si="30"/>
        <v>#REF!</v>
      </c>
      <c r="O32" s="152" t="e">
        <f t="shared" si="30"/>
        <v>#REF!</v>
      </c>
      <c r="P32" s="152" t="e">
        <f t="shared" si="30"/>
        <v>#REF!</v>
      </c>
      <c r="Q32" s="152" t="e">
        <f t="shared" si="30"/>
        <v>#REF!</v>
      </c>
      <c r="R32" s="152" t="e">
        <f t="shared" si="30"/>
        <v>#REF!</v>
      </c>
      <c r="S32" s="152" t="e">
        <f t="shared" si="30"/>
        <v>#REF!</v>
      </c>
      <c r="T32" s="152" t="e">
        <f t="shared" si="30"/>
        <v>#REF!</v>
      </c>
      <c r="U32" s="152" t="e">
        <f t="shared" si="30"/>
        <v>#REF!</v>
      </c>
      <c r="V32" s="152" t="e">
        <f t="shared" si="30"/>
        <v>#REF!</v>
      </c>
      <c r="W32" s="152" t="e">
        <f t="shared" si="30"/>
        <v>#REF!</v>
      </c>
      <c r="X32" s="152" t="e">
        <f t="shared" si="30"/>
        <v>#REF!</v>
      </c>
      <c r="Y32" s="152" t="e">
        <f t="shared" si="30"/>
        <v>#REF!</v>
      </c>
      <c r="Z32" s="152" t="e">
        <f t="shared" si="30"/>
        <v>#REF!</v>
      </c>
      <c r="AA32" s="152" t="e">
        <f t="shared" si="30"/>
        <v>#REF!</v>
      </c>
      <c r="AB32" s="152" t="e">
        <f t="shared" si="30"/>
        <v>#REF!</v>
      </c>
      <c r="AC32" s="152" t="e">
        <f t="shared" si="30"/>
        <v>#REF!</v>
      </c>
      <c r="AD32" s="152" t="e">
        <f t="shared" si="30"/>
        <v>#REF!</v>
      </c>
      <c r="AE32" s="152" t="e">
        <f t="shared" si="30"/>
        <v>#REF!</v>
      </c>
      <c r="AF32" s="152" t="e">
        <f t="shared" si="30"/>
        <v>#REF!</v>
      </c>
      <c r="AG32" s="152" t="e">
        <f t="shared" si="30"/>
        <v>#REF!</v>
      </c>
    </row>
    <row r="33" spans="1:34" s="56" customFormat="1" ht="15" customHeight="1">
      <c r="A33" s="144" t="s">
        <v>309</v>
      </c>
      <c r="B33" s="144" t="s">
        <v>309</v>
      </c>
      <c r="C33" s="135" t="s">
        <v>264</v>
      </c>
      <c r="D33" s="109" t="s">
        <v>266</v>
      </c>
      <c r="E33" s="96"/>
      <c r="F33" s="97" t="e">
        <f t="shared" si="10"/>
        <v>#REF!</v>
      </c>
      <c r="G33" s="96"/>
      <c r="H33" s="96"/>
      <c r="I33" s="96"/>
      <c r="J33" s="152" t="e">
        <f t="shared" ref="J33:AG33" si="31">J69+J105+J141+J177+J213+J249+J284</f>
        <v>#REF!</v>
      </c>
      <c r="K33" s="152" t="e">
        <f t="shared" si="31"/>
        <v>#REF!</v>
      </c>
      <c r="L33" s="152" t="e">
        <f t="shared" si="31"/>
        <v>#REF!</v>
      </c>
      <c r="M33" s="152" t="e">
        <f t="shared" si="31"/>
        <v>#REF!</v>
      </c>
      <c r="N33" s="152" t="e">
        <f t="shared" si="31"/>
        <v>#REF!</v>
      </c>
      <c r="O33" s="152" t="e">
        <f t="shared" si="31"/>
        <v>#REF!</v>
      </c>
      <c r="P33" s="152" t="e">
        <f t="shared" si="31"/>
        <v>#REF!</v>
      </c>
      <c r="Q33" s="152" t="e">
        <f t="shared" si="31"/>
        <v>#REF!</v>
      </c>
      <c r="R33" s="152" t="e">
        <f t="shared" si="31"/>
        <v>#REF!</v>
      </c>
      <c r="S33" s="152" t="e">
        <f t="shared" si="31"/>
        <v>#REF!</v>
      </c>
      <c r="T33" s="152" t="e">
        <f t="shared" si="31"/>
        <v>#REF!</v>
      </c>
      <c r="U33" s="152" t="e">
        <f t="shared" si="31"/>
        <v>#REF!</v>
      </c>
      <c r="V33" s="152" t="e">
        <f t="shared" si="31"/>
        <v>#REF!</v>
      </c>
      <c r="W33" s="152" t="e">
        <f t="shared" si="31"/>
        <v>#REF!</v>
      </c>
      <c r="X33" s="152" t="e">
        <f t="shared" si="31"/>
        <v>#REF!</v>
      </c>
      <c r="Y33" s="152" t="e">
        <f t="shared" si="31"/>
        <v>#REF!</v>
      </c>
      <c r="Z33" s="152" t="e">
        <f t="shared" si="31"/>
        <v>#REF!</v>
      </c>
      <c r="AA33" s="152" t="e">
        <f t="shared" si="31"/>
        <v>#REF!</v>
      </c>
      <c r="AB33" s="152" t="e">
        <f t="shared" si="31"/>
        <v>#REF!</v>
      </c>
      <c r="AC33" s="152" t="e">
        <f t="shared" si="31"/>
        <v>#REF!</v>
      </c>
      <c r="AD33" s="152" t="e">
        <f t="shared" si="31"/>
        <v>#REF!</v>
      </c>
      <c r="AE33" s="152" t="e">
        <f t="shared" si="31"/>
        <v>#REF!</v>
      </c>
      <c r="AF33" s="152" t="e">
        <f t="shared" si="31"/>
        <v>#REF!</v>
      </c>
      <c r="AG33" s="152" t="e">
        <f t="shared" si="31"/>
        <v>#REF!</v>
      </c>
    </row>
    <row r="34" spans="1:34" s="56" customFormat="1" ht="15" customHeight="1">
      <c r="A34" s="144" t="s">
        <v>309</v>
      </c>
      <c r="B34" s="144" t="s">
        <v>309</v>
      </c>
      <c r="C34" s="135" t="s">
        <v>265</v>
      </c>
      <c r="D34" s="109" t="s">
        <v>267</v>
      </c>
      <c r="E34" s="96"/>
      <c r="F34" s="97" t="e">
        <f t="shared" si="10"/>
        <v>#REF!</v>
      </c>
      <c r="G34" s="96"/>
      <c r="H34" s="96"/>
      <c r="I34" s="96"/>
      <c r="J34" s="152" t="e">
        <f t="shared" ref="J34:AG34" si="32">J70+J106+J142+J178+J214+J250+J285</f>
        <v>#REF!</v>
      </c>
      <c r="K34" s="152" t="e">
        <f t="shared" si="32"/>
        <v>#REF!</v>
      </c>
      <c r="L34" s="152" t="e">
        <f t="shared" si="32"/>
        <v>#REF!</v>
      </c>
      <c r="M34" s="152" t="e">
        <f t="shared" si="32"/>
        <v>#REF!</v>
      </c>
      <c r="N34" s="152" t="e">
        <f t="shared" si="32"/>
        <v>#REF!</v>
      </c>
      <c r="O34" s="152" t="e">
        <f t="shared" si="32"/>
        <v>#REF!</v>
      </c>
      <c r="P34" s="152" t="e">
        <f t="shared" si="32"/>
        <v>#REF!</v>
      </c>
      <c r="Q34" s="152" t="e">
        <f t="shared" si="32"/>
        <v>#REF!</v>
      </c>
      <c r="R34" s="152" t="e">
        <f t="shared" si="32"/>
        <v>#REF!</v>
      </c>
      <c r="S34" s="152" t="e">
        <f t="shared" si="32"/>
        <v>#REF!</v>
      </c>
      <c r="T34" s="152" t="e">
        <f t="shared" si="32"/>
        <v>#REF!</v>
      </c>
      <c r="U34" s="152" t="e">
        <f t="shared" si="32"/>
        <v>#REF!</v>
      </c>
      <c r="V34" s="152" t="e">
        <f t="shared" si="32"/>
        <v>#REF!</v>
      </c>
      <c r="W34" s="152" t="e">
        <f t="shared" si="32"/>
        <v>#REF!</v>
      </c>
      <c r="X34" s="152" t="e">
        <f t="shared" si="32"/>
        <v>#REF!</v>
      </c>
      <c r="Y34" s="152" t="e">
        <f t="shared" si="32"/>
        <v>#REF!</v>
      </c>
      <c r="Z34" s="152" t="e">
        <f t="shared" si="32"/>
        <v>#REF!</v>
      </c>
      <c r="AA34" s="152" t="e">
        <f t="shared" si="32"/>
        <v>#REF!</v>
      </c>
      <c r="AB34" s="152" t="e">
        <f t="shared" si="32"/>
        <v>#REF!</v>
      </c>
      <c r="AC34" s="152" t="e">
        <f t="shared" si="32"/>
        <v>#REF!</v>
      </c>
      <c r="AD34" s="152" t="e">
        <f t="shared" si="32"/>
        <v>#REF!</v>
      </c>
      <c r="AE34" s="152" t="e">
        <f t="shared" si="32"/>
        <v>#REF!</v>
      </c>
      <c r="AF34" s="152" t="e">
        <f t="shared" si="32"/>
        <v>#REF!</v>
      </c>
      <c r="AG34" s="152" t="e">
        <f t="shared" si="32"/>
        <v>#REF!</v>
      </c>
    </row>
    <row r="35" spans="1:34" s="56" customFormat="1" ht="15" customHeight="1">
      <c r="A35" s="144" t="s">
        <v>309</v>
      </c>
      <c r="B35" s="144" t="s">
        <v>309</v>
      </c>
      <c r="C35" s="136" t="s">
        <v>88</v>
      </c>
      <c r="D35" s="110" t="s">
        <v>102</v>
      </c>
      <c r="E35" s="96"/>
      <c r="F35" s="97" t="e">
        <f t="shared" si="10"/>
        <v>#REF!</v>
      </c>
      <c r="G35" s="96"/>
      <c r="H35" s="96"/>
      <c r="I35" s="96"/>
      <c r="J35" s="152">
        <f t="shared" ref="J35:AG35" si="33">J71+J107+J143+J179+J215+J251+J286</f>
        <v>0</v>
      </c>
      <c r="K35" s="152" t="e">
        <f t="shared" si="33"/>
        <v>#REF!</v>
      </c>
      <c r="L35" s="152" t="e">
        <f t="shared" si="33"/>
        <v>#REF!</v>
      </c>
      <c r="M35" s="152">
        <f t="shared" si="33"/>
        <v>0</v>
      </c>
      <c r="N35" s="152" t="e">
        <f t="shared" si="33"/>
        <v>#REF!</v>
      </c>
      <c r="O35" s="152" t="e">
        <f t="shared" si="33"/>
        <v>#REF!</v>
      </c>
      <c r="P35" s="152">
        <f t="shared" si="33"/>
        <v>0</v>
      </c>
      <c r="Q35" s="152" t="e">
        <f t="shared" si="33"/>
        <v>#REF!</v>
      </c>
      <c r="R35" s="152" t="e">
        <f t="shared" si="33"/>
        <v>#REF!</v>
      </c>
      <c r="S35" s="152">
        <f t="shared" si="33"/>
        <v>0</v>
      </c>
      <c r="T35" s="152" t="e">
        <f t="shared" si="33"/>
        <v>#REF!</v>
      </c>
      <c r="U35" s="152" t="e">
        <f t="shared" si="33"/>
        <v>#REF!</v>
      </c>
      <c r="V35" s="152">
        <f t="shared" si="33"/>
        <v>0</v>
      </c>
      <c r="W35" s="152" t="e">
        <f t="shared" si="33"/>
        <v>#REF!</v>
      </c>
      <c r="X35" s="152" t="e">
        <f t="shared" si="33"/>
        <v>#REF!</v>
      </c>
      <c r="Y35" s="152">
        <f t="shared" si="33"/>
        <v>0</v>
      </c>
      <c r="Z35" s="152" t="e">
        <f t="shared" si="33"/>
        <v>#REF!</v>
      </c>
      <c r="AA35" s="152" t="e">
        <f t="shared" si="33"/>
        <v>#REF!</v>
      </c>
      <c r="AB35" s="152">
        <f t="shared" si="33"/>
        <v>0</v>
      </c>
      <c r="AC35" s="152" t="e">
        <f t="shared" si="33"/>
        <v>#REF!</v>
      </c>
      <c r="AD35" s="152" t="e">
        <f t="shared" si="33"/>
        <v>#REF!</v>
      </c>
      <c r="AE35" s="152">
        <f t="shared" si="33"/>
        <v>0</v>
      </c>
      <c r="AF35" s="152" t="e">
        <f t="shared" si="33"/>
        <v>#REF!</v>
      </c>
      <c r="AG35" s="152" t="e">
        <f t="shared" si="33"/>
        <v>#REF!</v>
      </c>
    </row>
    <row r="36" spans="1:34" s="56" customFormat="1" ht="15" customHeight="1">
      <c r="A36" s="144" t="s">
        <v>309</v>
      </c>
      <c r="B36" s="144" t="s">
        <v>309</v>
      </c>
      <c r="C36" s="137" t="s">
        <v>268</v>
      </c>
      <c r="D36" s="111" t="s">
        <v>263</v>
      </c>
      <c r="E36" s="96"/>
      <c r="F36" s="97" t="e">
        <f t="shared" si="10"/>
        <v>#REF!</v>
      </c>
      <c r="G36" s="96"/>
      <c r="H36" s="96"/>
      <c r="I36" s="96"/>
      <c r="J36" s="152" t="e">
        <f t="shared" ref="J36:AG36" si="34">J72+J108+J144+J180+J216+J252+J287</f>
        <v>#REF!</v>
      </c>
      <c r="K36" s="152" t="e">
        <f t="shared" si="34"/>
        <v>#REF!</v>
      </c>
      <c r="L36" s="152" t="e">
        <f t="shared" si="34"/>
        <v>#REF!</v>
      </c>
      <c r="M36" s="152" t="e">
        <f t="shared" si="34"/>
        <v>#REF!</v>
      </c>
      <c r="N36" s="152" t="e">
        <f t="shared" si="34"/>
        <v>#REF!</v>
      </c>
      <c r="O36" s="152" t="e">
        <f t="shared" si="34"/>
        <v>#REF!</v>
      </c>
      <c r="P36" s="152" t="e">
        <f t="shared" si="34"/>
        <v>#REF!</v>
      </c>
      <c r="Q36" s="152" t="e">
        <f t="shared" si="34"/>
        <v>#REF!</v>
      </c>
      <c r="R36" s="152" t="e">
        <f t="shared" si="34"/>
        <v>#REF!</v>
      </c>
      <c r="S36" s="152" t="e">
        <f t="shared" si="34"/>
        <v>#REF!</v>
      </c>
      <c r="T36" s="152" t="e">
        <f t="shared" si="34"/>
        <v>#REF!</v>
      </c>
      <c r="U36" s="152" t="e">
        <f t="shared" si="34"/>
        <v>#REF!</v>
      </c>
      <c r="V36" s="152" t="e">
        <f t="shared" si="34"/>
        <v>#REF!</v>
      </c>
      <c r="W36" s="152" t="e">
        <f t="shared" si="34"/>
        <v>#REF!</v>
      </c>
      <c r="X36" s="152" t="e">
        <f t="shared" si="34"/>
        <v>#REF!</v>
      </c>
      <c r="Y36" s="152" t="e">
        <f t="shared" si="34"/>
        <v>#REF!</v>
      </c>
      <c r="Z36" s="152" t="e">
        <f t="shared" si="34"/>
        <v>#REF!</v>
      </c>
      <c r="AA36" s="152" t="e">
        <f t="shared" si="34"/>
        <v>#REF!</v>
      </c>
      <c r="AB36" s="152" t="e">
        <f t="shared" si="34"/>
        <v>#REF!</v>
      </c>
      <c r="AC36" s="152" t="e">
        <f t="shared" si="34"/>
        <v>#REF!</v>
      </c>
      <c r="AD36" s="152" t="e">
        <f t="shared" si="34"/>
        <v>#REF!</v>
      </c>
      <c r="AE36" s="152" t="e">
        <f t="shared" si="34"/>
        <v>#REF!</v>
      </c>
      <c r="AF36" s="152" t="e">
        <f t="shared" si="34"/>
        <v>#REF!</v>
      </c>
      <c r="AG36" s="152" t="e">
        <f t="shared" si="34"/>
        <v>#REF!</v>
      </c>
    </row>
    <row r="37" spans="1:34" s="56" customFormat="1" ht="15" customHeight="1">
      <c r="A37" s="144" t="s">
        <v>309</v>
      </c>
      <c r="B37" s="144" t="s">
        <v>309</v>
      </c>
      <c r="C37" s="137" t="s">
        <v>269</v>
      </c>
      <c r="D37" s="111" t="s">
        <v>266</v>
      </c>
      <c r="E37" s="96"/>
      <c r="F37" s="97" t="e">
        <f t="shared" si="10"/>
        <v>#REF!</v>
      </c>
      <c r="G37" s="96"/>
      <c r="H37" s="96"/>
      <c r="I37" s="96"/>
      <c r="J37" s="152" t="e">
        <f t="shared" ref="J37:AG37" si="35">J73+J109+J145+J181+J217+J253+J288</f>
        <v>#REF!</v>
      </c>
      <c r="K37" s="152" t="e">
        <f t="shared" si="35"/>
        <v>#REF!</v>
      </c>
      <c r="L37" s="152" t="e">
        <f t="shared" si="35"/>
        <v>#REF!</v>
      </c>
      <c r="M37" s="152" t="e">
        <f t="shared" si="35"/>
        <v>#REF!</v>
      </c>
      <c r="N37" s="152" t="e">
        <f t="shared" si="35"/>
        <v>#REF!</v>
      </c>
      <c r="O37" s="152" t="e">
        <f t="shared" si="35"/>
        <v>#REF!</v>
      </c>
      <c r="P37" s="152" t="e">
        <f t="shared" si="35"/>
        <v>#REF!</v>
      </c>
      <c r="Q37" s="152" t="e">
        <f t="shared" si="35"/>
        <v>#REF!</v>
      </c>
      <c r="R37" s="152" t="e">
        <f t="shared" si="35"/>
        <v>#REF!</v>
      </c>
      <c r="S37" s="152" t="e">
        <f t="shared" si="35"/>
        <v>#REF!</v>
      </c>
      <c r="T37" s="152" t="e">
        <f t="shared" si="35"/>
        <v>#REF!</v>
      </c>
      <c r="U37" s="152" t="e">
        <f t="shared" si="35"/>
        <v>#REF!</v>
      </c>
      <c r="V37" s="152" t="e">
        <f t="shared" si="35"/>
        <v>#REF!</v>
      </c>
      <c r="W37" s="152" t="e">
        <f t="shared" si="35"/>
        <v>#REF!</v>
      </c>
      <c r="X37" s="152" t="e">
        <f t="shared" si="35"/>
        <v>#REF!</v>
      </c>
      <c r="Y37" s="152" t="e">
        <f t="shared" si="35"/>
        <v>#REF!</v>
      </c>
      <c r="Z37" s="152" t="e">
        <f t="shared" si="35"/>
        <v>#REF!</v>
      </c>
      <c r="AA37" s="152" t="e">
        <f t="shared" si="35"/>
        <v>#REF!</v>
      </c>
      <c r="AB37" s="152" t="e">
        <f t="shared" si="35"/>
        <v>#REF!</v>
      </c>
      <c r="AC37" s="152" t="e">
        <f t="shared" si="35"/>
        <v>#REF!</v>
      </c>
      <c r="AD37" s="152" t="e">
        <f t="shared" si="35"/>
        <v>#REF!</v>
      </c>
      <c r="AE37" s="152" t="e">
        <f t="shared" si="35"/>
        <v>#REF!</v>
      </c>
      <c r="AF37" s="152" t="e">
        <f t="shared" si="35"/>
        <v>#REF!</v>
      </c>
      <c r="AG37" s="152" t="e">
        <f t="shared" si="35"/>
        <v>#REF!</v>
      </c>
    </row>
    <row r="38" spans="1:34" s="56" customFormat="1">
      <c r="A38" s="144" t="s">
        <v>309</v>
      </c>
      <c r="B38" s="144" t="s">
        <v>309</v>
      </c>
      <c r="C38" s="137" t="s">
        <v>270</v>
      </c>
      <c r="D38" s="111" t="s">
        <v>267</v>
      </c>
      <c r="E38" s="96"/>
      <c r="F38" s="97" t="e">
        <f t="shared" si="10"/>
        <v>#REF!</v>
      </c>
      <c r="G38" s="96"/>
      <c r="H38" s="96"/>
      <c r="I38" s="96"/>
      <c r="J38" s="152" t="e">
        <f t="shared" ref="J38:AG38" si="36">J74+J110+J146+J182+J218+J254+J289</f>
        <v>#REF!</v>
      </c>
      <c r="K38" s="152" t="e">
        <f t="shared" si="36"/>
        <v>#REF!</v>
      </c>
      <c r="L38" s="152" t="e">
        <f t="shared" si="36"/>
        <v>#REF!</v>
      </c>
      <c r="M38" s="152" t="e">
        <f t="shared" si="36"/>
        <v>#REF!</v>
      </c>
      <c r="N38" s="152" t="e">
        <f t="shared" si="36"/>
        <v>#REF!</v>
      </c>
      <c r="O38" s="152" t="e">
        <f t="shared" si="36"/>
        <v>#REF!</v>
      </c>
      <c r="P38" s="152" t="e">
        <f t="shared" si="36"/>
        <v>#REF!</v>
      </c>
      <c r="Q38" s="152" t="e">
        <f t="shared" si="36"/>
        <v>#REF!</v>
      </c>
      <c r="R38" s="152" t="e">
        <f t="shared" si="36"/>
        <v>#REF!</v>
      </c>
      <c r="S38" s="152" t="e">
        <f t="shared" si="36"/>
        <v>#REF!</v>
      </c>
      <c r="T38" s="152" t="e">
        <f t="shared" si="36"/>
        <v>#REF!</v>
      </c>
      <c r="U38" s="152" t="e">
        <f t="shared" si="36"/>
        <v>#REF!</v>
      </c>
      <c r="V38" s="152" t="e">
        <f t="shared" si="36"/>
        <v>#REF!</v>
      </c>
      <c r="W38" s="152" t="e">
        <f t="shared" si="36"/>
        <v>#REF!</v>
      </c>
      <c r="X38" s="152" t="e">
        <f t="shared" si="36"/>
        <v>#REF!</v>
      </c>
      <c r="Y38" s="152" t="e">
        <f t="shared" si="36"/>
        <v>#REF!</v>
      </c>
      <c r="Z38" s="152" t="e">
        <f t="shared" si="36"/>
        <v>#REF!</v>
      </c>
      <c r="AA38" s="152" t="e">
        <f t="shared" si="36"/>
        <v>#REF!</v>
      </c>
      <c r="AB38" s="152" t="e">
        <f t="shared" si="36"/>
        <v>#REF!</v>
      </c>
      <c r="AC38" s="152" t="e">
        <f t="shared" si="36"/>
        <v>#REF!</v>
      </c>
      <c r="AD38" s="152" t="e">
        <f t="shared" si="36"/>
        <v>#REF!</v>
      </c>
      <c r="AE38" s="152" t="e">
        <f t="shared" si="36"/>
        <v>#REF!</v>
      </c>
      <c r="AF38" s="152" t="e">
        <f t="shared" si="36"/>
        <v>#REF!</v>
      </c>
      <c r="AG38" s="152" t="e">
        <f t="shared" si="36"/>
        <v>#REF!</v>
      </c>
    </row>
    <row r="39" spans="1:34" s="56" customFormat="1" ht="60">
      <c r="A39" s="144" t="s">
        <v>309</v>
      </c>
      <c r="B39" s="144" t="s">
        <v>309</v>
      </c>
      <c r="C39" s="137"/>
      <c r="D39" s="134" t="s">
        <v>347</v>
      </c>
      <c r="E39" s="124" t="s">
        <v>348</v>
      </c>
      <c r="F39" s="97" t="e">
        <f t="shared" si="10"/>
        <v>#REF!</v>
      </c>
      <c r="G39" s="96"/>
      <c r="H39" s="96"/>
      <c r="I39" s="96"/>
      <c r="J39" s="152">
        <f t="shared" ref="J39:AG39" si="37">J75+J111+J147+J183+J219+J255+J290</f>
        <v>0</v>
      </c>
      <c r="K39" s="152" t="e">
        <f t="shared" si="37"/>
        <v>#REF!</v>
      </c>
      <c r="L39" s="152" t="e">
        <f t="shared" si="37"/>
        <v>#REF!</v>
      </c>
      <c r="M39" s="152">
        <f t="shared" si="37"/>
        <v>0</v>
      </c>
      <c r="N39" s="152" t="e">
        <f t="shared" si="37"/>
        <v>#REF!</v>
      </c>
      <c r="O39" s="152" t="e">
        <f t="shared" si="37"/>
        <v>#REF!</v>
      </c>
      <c r="P39" s="152">
        <f t="shared" si="37"/>
        <v>0</v>
      </c>
      <c r="Q39" s="152" t="e">
        <f t="shared" si="37"/>
        <v>#REF!</v>
      </c>
      <c r="R39" s="152" t="e">
        <f t="shared" si="37"/>
        <v>#REF!</v>
      </c>
      <c r="S39" s="152">
        <f t="shared" si="37"/>
        <v>0</v>
      </c>
      <c r="T39" s="152" t="e">
        <f t="shared" si="37"/>
        <v>#REF!</v>
      </c>
      <c r="U39" s="152" t="e">
        <f t="shared" si="37"/>
        <v>#REF!</v>
      </c>
      <c r="V39" s="152">
        <f t="shared" si="37"/>
        <v>0</v>
      </c>
      <c r="W39" s="152" t="e">
        <f t="shared" si="37"/>
        <v>#REF!</v>
      </c>
      <c r="X39" s="152" t="e">
        <f t="shared" si="37"/>
        <v>#REF!</v>
      </c>
      <c r="Y39" s="152">
        <f t="shared" si="37"/>
        <v>0</v>
      </c>
      <c r="Z39" s="152" t="e">
        <f t="shared" si="37"/>
        <v>#REF!</v>
      </c>
      <c r="AA39" s="152" t="e">
        <f t="shared" si="37"/>
        <v>#REF!</v>
      </c>
      <c r="AB39" s="152">
        <f t="shared" si="37"/>
        <v>0</v>
      </c>
      <c r="AC39" s="152" t="e">
        <f t="shared" si="37"/>
        <v>#REF!</v>
      </c>
      <c r="AD39" s="152" t="e">
        <f t="shared" si="37"/>
        <v>#REF!</v>
      </c>
      <c r="AE39" s="152">
        <f t="shared" si="37"/>
        <v>0</v>
      </c>
      <c r="AF39" s="152" t="e">
        <f t="shared" si="37"/>
        <v>#REF!</v>
      </c>
      <c r="AG39" s="152" t="e">
        <f t="shared" si="37"/>
        <v>#REF!</v>
      </c>
    </row>
    <row r="40" spans="1:34" s="56" customFormat="1">
      <c r="A40" s="144" t="s">
        <v>309</v>
      </c>
      <c r="B40" s="144" t="s">
        <v>309</v>
      </c>
      <c r="C40" s="137"/>
      <c r="D40" s="112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</row>
    <row r="41" spans="1:34" s="56" customFormat="1" ht="18.75">
      <c r="A41" s="157" t="s">
        <v>301</v>
      </c>
      <c r="B41" s="145"/>
      <c r="C41" s="138"/>
      <c r="D41" s="122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</row>
    <row r="42" spans="1:34" s="56" customFormat="1" ht="63">
      <c r="A42" s="146" t="s">
        <v>309</v>
      </c>
      <c r="B42" s="146" t="s">
        <v>301</v>
      </c>
      <c r="C42" s="139"/>
      <c r="D42" s="125" t="s">
        <v>350</v>
      </c>
      <c r="E42" s="126" t="s">
        <v>344</v>
      </c>
      <c r="F42" s="148" t="e">
        <f>G42+V42+Y42+AB42+AE42</f>
        <v>#REF!</v>
      </c>
      <c r="G42" s="148" t="e">
        <f>G43+G46+G49</f>
        <v>#REF!</v>
      </c>
      <c r="H42" s="148" t="e">
        <f t="shared" ref="H42:AG42" si="38">H43+H46+H49</f>
        <v>#REF!</v>
      </c>
      <c r="I42" s="148" t="e">
        <f t="shared" si="38"/>
        <v>#REF!</v>
      </c>
      <c r="J42" s="148" t="e">
        <f t="shared" si="38"/>
        <v>#REF!</v>
      </c>
      <c r="K42" s="148" t="e">
        <f t="shared" si="38"/>
        <v>#REF!</v>
      </c>
      <c r="L42" s="148" t="e">
        <f t="shared" si="38"/>
        <v>#REF!</v>
      </c>
      <c r="M42" s="148" t="e">
        <f t="shared" si="38"/>
        <v>#REF!</v>
      </c>
      <c r="N42" s="148" t="e">
        <f t="shared" si="38"/>
        <v>#REF!</v>
      </c>
      <c r="O42" s="148" t="e">
        <f t="shared" si="38"/>
        <v>#REF!</v>
      </c>
      <c r="P42" s="148" t="e">
        <f t="shared" si="38"/>
        <v>#REF!</v>
      </c>
      <c r="Q42" s="148" t="e">
        <f t="shared" si="38"/>
        <v>#REF!</v>
      </c>
      <c r="R42" s="148" t="e">
        <f t="shared" si="38"/>
        <v>#REF!</v>
      </c>
      <c r="S42" s="148" t="e">
        <f t="shared" si="38"/>
        <v>#REF!</v>
      </c>
      <c r="T42" s="148" t="e">
        <f t="shared" si="38"/>
        <v>#REF!</v>
      </c>
      <c r="U42" s="148" t="e">
        <f t="shared" si="38"/>
        <v>#REF!</v>
      </c>
      <c r="V42" s="148" t="e">
        <f t="shared" si="38"/>
        <v>#REF!</v>
      </c>
      <c r="W42" s="148" t="e">
        <f t="shared" si="38"/>
        <v>#REF!</v>
      </c>
      <c r="X42" s="148" t="e">
        <f t="shared" si="38"/>
        <v>#REF!</v>
      </c>
      <c r="Y42" s="148" t="e">
        <f t="shared" si="38"/>
        <v>#REF!</v>
      </c>
      <c r="Z42" s="148" t="e">
        <f t="shared" si="38"/>
        <v>#REF!</v>
      </c>
      <c r="AA42" s="148" t="e">
        <f t="shared" si="38"/>
        <v>#REF!</v>
      </c>
      <c r="AB42" s="148" t="e">
        <f t="shared" si="38"/>
        <v>#REF!</v>
      </c>
      <c r="AC42" s="148" t="e">
        <f t="shared" si="38"/>
        <v>#REF!</v>
      </c>
      <c r="AD42" s="148" t="e">
        <f t="shared" si="38"/>
        <v>#REF!</v>
      </c>
      <c r="AE42" s="148" t="e">
        <f t="shared" si="38"/>
        <v>#REF!</v>
      </c>
      <c r="AF42" s="148" t="e">
        <f t="shared" si="38"/>
        <v>#REF!</v>
      </c>
      <c r="AG42" s="148" t="e">
        <f t="shared" si="38"/>
        <v>#REF!</v>
      </c>
    </row>
    <row r="43" spans="1:34" s="56" customFormat="1" ht="60">
      <c r="A43" s="142" t="s">
        <v>309</v>
      </c>
      <c r="B43" s="142" t="s">
        <v>301</v>
      </c>
      <c r="C43" s="129">
        <v>1</v>
      </c>
      <c r="D43" s="98" t="s">
        <v>352</v>
      </c>
      <c r="E43" s="123" t="s">
        <v>344</v>
      </c>
      <c r="F43" s="149" t="e">
        <f>F44+F45+F47+F48</f>
        <v>#REF!</v>
      </c>
      <c r="G43" s="149" t="e">
        <f>G44+G45</f>
        <v>#REF!</v>
      </c>
      <c r="H43" s="149" t="e">
        <f t="shared" ref="H43:AG43" si="39">H44+H45</f>
        <v>#REF!</v>
      </c>
      <c r="I43" s="149" t="e">
        <f t="shared" si="39"/>
        <v>#REF!</v>
      </c>
      <c r="J43" s="149" t="e">
        <f t="shared" si="39"/>
        <v>#REF!</v>
      </c>
      <c r="K43" s="149" t="e">
        <f t="shared" si="39"/>
        <v>#REF!</v>
      </c>
      <c r="L43" s="149" t="e">
        <f t="shared" si="39"/>
        <v>#REF!</v>
      </c>
      <c r="M43" s="149" t="e">
        <f t="shared" si="39"/>
        <v>#REF!</v>
      </c>
      <c r="N43" s="149" t="e">
        <f t="shared" si="39"/>
        <v>#REF!</v>
      </c>
      <c r="O43" s="149" t="e">
        <f t="shared" si="39"/>
        <v>#REF!</v>
      </c>
      <c r="P43" s="149" t="e">
        <f t="shared" si="39"/>
        <v>#REF!</v>
      </c>
      <c r="Q43" s="149" t="e">
        <f t="shared" si="39"/>
        <v>#REF!</v>
      </c>
      <c r="R43" s="149" t="e">
        <f t="shared" si="39"/>
        <v>#REF!</v>
      </c>
      <c r="S43" s="149" t="e">
        <f t="shared" si="39"/>
        <v>#REF!</v>
      </c>
      <c r="T43" s="149" t="e">
        <f t="shared" si="39"/>
        <v>#REF!</v>
      </c>
      <c r="U43" s="149" t="e">
        <f t="shared" si="39"/>
        <v>#REF!</v>
      </c>
      <c r="V43" s="149" t="e">
        <f t="shared" si="39"/>
        <v>#REF!</v>
      </c>
      <c r="W43" s="149" t="e">
        <f t="shared" si="39"/>
        <v>#REF!</v>
      </c>
      <c r="X43" s="149" t="e">
        <f t="shared" si="39"/>
        <v>#REF!</v>
      </c>
      <c r="Y43" s="149" t="e">
        <f t="shared" si="39"/>
        <v>#REF!</v>
      </c>
      <c r="Z43" s="149" t="e">
        <f t="shared" si="39"/>
        <v>#REF!</v>
      </c>
      <c r="AA43" s="149" t="e">
        <f t="shared" si="39"/>
        <v>#REF!</v>
      </c>
      <c r="AB43" s="149" t="e">
        <f t="shared" si="39"/>
        <v>#REF!</v>
      </c>
      <c r="AC43" s="149" t="e">
        <f t="shared" si="39"/>
        <v>#REF!</v>
      </c>
      <c r="AD43" s="149" t="e">
        <f t="shared" si="39"/>
        <v>#REF!</v>
      </c>
      <c r="AE43" s="149" t="e">
        <f t="shared" si="39"/>
        <v>#REF!</v>
      </c>
      <c r="AF43" s="149" t="e">
        <f t="shared" si="39"/>
        <v>#REF!</v>
      </c>
      <c r="AG43" s="149" t="e">
        <f t="shared" si="39"/>
        <v>#REF!</v>
      </c>
      <c r="AH43" s="123"/>
    </row>
    <row r="44" spans="1:34" s="56" customFormat="1" ht="26.45" customHeight="1">
      <c r="A44" s="142" t="s">
        <v>309</v>
      </c>
      <c r="B44" s="142" t="s">
        <v>301</v>
      </c>
      <c r="C44" s="130" t="s">
        <v>45</v>
      </c>
      <c r="D44" s="99" t="s">
        <v>101</v>
      </c>
      <c r="E44" s="123" t="s">
        <v>344</v>
      </c>
      <c r="F44" s="150" t="e">
        <f t="shared" ref="F44:F49" si="40">G44+V44+Y44+AB44+AE44</f>
        <v>#REF!</v>
      </c>
      <c r="G44" s="151" t="e">
        <f t="shared" ref="G44:I45" si="41">J44+M44+P44+S44</f>
        <v>#REF!</v>
      </c>
      <c r="H44" s="151" t="e">
        <f t="shared" si="41"/>
        <v>#REF!</v>
      </c>
      <c r="I44" s="151" t="e">
        <f t="shared" si="41"/>
        <v>#REF!</v>
      </c>
      <c r="J44" s="151" t="e">
        <f>'Ф2-Перечень меропр с прям зат '!#REF!</f>
        <v>#REF!</v>
      </c>
      <c r="K44" s="151" t="e">
        <f>'Ф2-Перечень меропр с прям зат '!#REF!</f>
        <v>#REF!</v>
      </c>
      <c r="L44" s="151" t="e">
        <f>'Ф2-Перечень меропр с прям зат '!#REF!</f>
        <v>#REF!</v>
      </c>
      <c r="M44" s="151" t="e">
        <f>'Ф2-Перечень меропр с прям зат '!#REF!</f>
        <v>#REF!</v>
      </c>
      <c r="N44" s="151" t="e">
        <f>'Ф2-Перечень меропр с прям зат '!#REF!</f>
        <v>#REF!</v>
      </c>
      <c r="O44" s="151" t="e">
        <f>'Ф2-Перечень меропр с прям зат '!#REF!</f>
        <v>#REF!</v>
      </c>
      <c r="P44" s="151" t="e">
        <f>'Ф2-Перечень меропр с прям зат '!#REF!</f>
        <v>#REF!</v>
      </c>
      <c r="Q44" s="151" t="e">
        <f>'Ф2-Перечень меропр с прям зат '!#REF!</f>
        <v>#REF!</v>
      </c>
      <c r="R44" s="151" t="e">
        <f>'Ф2-Перечень меропр с прям зат '!#REF!</f>
        <v>#REF!</v>
      </c>
      <c r="S44" s="151" t="e">
        <f>'Ф2-Перечень меропр с прям зат '!#REF!</f>
        <v>#REF!</v>
      </c>
      <c r="T44" s="151" t="e">
        <f>'Ф2-Перечень меропр с прям зат '!#REF!</f>
        <v>#REF!</v>
      </c>
      <c r="U44" s="151" t="e">
        <f>'Ф2-Перечень меропр с прям зат '!#REF!</f>
        <v>#REF!</v>
      </c>
      <c r="V44" s="151" t="e">
        <f>'Ф2-Перечень меропр с прям зат '!#REF!</f>
        <v>#REF!</v>
      </c>
      <c r="W44" s="151" t="e">
        <f>'Ф2-Перечень меропр с прям зат '!#REF!</f>
        <v>#REF!</v>
      </c>
      <c r="X44" s="151" t="e">
        <f>'Ф2-Перечень меропр с прям зат '!#REF!</f>
        <v>#REF!</v>
      </c>
      <c r="Y44" s="151" t="e">
        <f>'Ф2-Перечень меропр с прям зат '!#REF!</f>
        <v>#REF!</v>
      </c>
      <c r="Z44" s="151" t="e">
        <f>'Ф2-Перечень меропр с прям зат '!#REF!</f>
        <v>#REF!</v>
      </c>
      <c r="AA44" s="151" t="e">
        <f>'Ф2-Перечень меропр с прям зат '!#REF!</f>
        <v>#REF!</v>
      </c>
      <c r="AB44" s="151" t="e">
        <f>'Ф2-Перечень меропр с прям зат '!#REF!</f>
        <v>#REF!</v>
      </c>
      <c r="AC44" s="151" t="e">
        <f>'Ф2-Перечень меропр с прям зат '!#REF!</f>
        <v>#REF!</v>
      </c>
      <c r="AD44" s="151" t="e">
        <f>'Ф2-Перечень меропр с прям зат '!#REF!</f>
        <v>#REF!</v>
      </c>
      <c r="AE44" s="151" t="e">
        <f>'Ф2-Перечень меропр с прям зат '!#REF!</f>
        <v>#REF!</v>
      </c>
      <c r="AF44" s="151" t="e">
        <f>'Ф2-Перечень меропр с прям зат '!#REF!</f>
        <v>#REF!</v>
      </c>
      <c r="AG44" s="151" t="e">
        <f>'Ф2-Перечень меропр с прям зат '!#REF!</f>
        <v>#REF!</v>
      </c>
    </row>
    <row r="45" spans="1:34" s="56" customFormat="1">
      <c r="A45" s="142" t="s">
        <v>309</v>
      </c>
      <c r="B45" s="142" t="s">
        <v>301</v>
      </c>
      <c r="C45" s="131" t="s">
        <v>46</v>
      </c>
      <c r="D45" s="100" t="s">
        <v>102</v>
      </c>
      <c r="E45" s="123" t="s">
        <v>344</v>
      </c>
      <c r="F45" s="149" t="e">
        <f t="shared" si="40"/>
        <v>#REF!</v>
      </c>
      <c r="G45" s="152" t="e">
        <f t="shared" si="41"/>
        <v>#REF!</v>
      </c>
      <c r="H45" s="152" t="e">
        <f t="shared" si="41"/>
        <v>#REF!</v>
      </c>
      <c r="I45" s="152" t="e">
        <f t="shared" si="41"/>
        <v>#REF!</v>
      </c>
      <c r="J45" s="152" t="e">
        <f>'Ф2-Перечень меропр с прям зат '!#REF!</f>
        <v>#REF!</v>
      </c>
      <c r="K45" s="152" t="e">
        <f>'Ф2-Перечень меропр с прям зат '!#REF!</f>
        <v>#REF!</v>
      </c>
      <c r="L45" s="152" t="e">
        <f>'Ф2-Перечень меропр с прям зат '!#REF!</f>
        <v>#REF!</v>
      </c>
      <c r="M45" s="152" t="e">
        <f>'Ф2-Перечень меропр с прям зат '!#REF!</f>
        <v>#REF!</v>
      </c>
      <c r="N45" s="152" t="e">
        <f>'Ф2-Перечень меропр с прям зат '!#REF!</f>
        <v>#REF!</v>
      </c>
      <c r="O45" s="152" t="e">
        <f>'Ф2-Перечень меропр с прям зат '!#REF!</f>
        <v>#REF!</v>
      </c>
      <c r="P45" s="152" t="e">
        <f>'Ф2-Перечень меропр с прям зат '!#REF!</f>
        <v>#REF!</v>
      </c>
      <c r="Q45" s="152" t="e">
        <f>'Ф2-Перечень меропр с прям зат '!#REF!</f>
        <v>#REF!</v>
      </c>
      <c r="R45" s="152" t="e">
        <f>'Ф2-Перечень меропр с прям зат '!#REF!</f>
        <v>#REF!</v>
      </c>
      <c r="S45" s="152" t="e">
        <f>'Ф2-Перечень меропр с прям зат '!#REF!</f>
        <v>#REF!</v>
      </c>
      <c r="T45" s="152" t="e">
        <f>'Ф2-Перечень меропр с прям зат '!#REF!</f>
        <v>#REF!</v>
      </c>
      <c r="U45" s="152" t="e">
        <f>'Ф2-Перечень меропр с прям зат '!#REF!</f>
        <v>#REF!</v>
      </c>
      <c r="V45" s="152" t="e">
        <f>'Ф2-Перечень меропр с прям зат '!#REF!</f>
        <v>#REF!</v>
      </c>
      <c r="W45" s="152" t="e">
        <f>'Ф2-Перечень меропр с прям зат '!#REF!</f>
        <v>#REF!</v>
      </c>
      <c r="X45" s="152" t="e">
        <f>'Ф2-Перечень меропр с прям зат '!#REF!</f>
        <v>#REF!</v>
      </c>
      <c r="Y45" s="152" t="e">
        <f>'Ф2-Перечень меропр с прям зат '!#REF!</f>
        <v>#REF!</v>
      </c>
      <c r="Z45" s="152" t="e">
        <f>'Ф2-Перечень меропр с прям зат '!#REF!</f>
        <v>#REF!</v>
      </c>
      <c r="AA45" s="152" t="e">
        <f>'Ф2-Перечень меропр с прям зат '!#REF!</f>
        <v>#REF!</v>
      </c>
      <c r="AB45" s="152" t="e">
        <f>'Ф2-Перечень меропр с прям зат '!#REF!</f>
        <v>#REF!</v>
      </c>
      <c r="AC45" s="152" t="e">
        <f>'Ф2-Перечень меропр с прям зат '!#REF!</f>
        <v>#REF!</v>
      </c>
      <c r="AD45" s="152" t="e">
        <f>'Ф2-Перечень меропр с прям зат '!#REF!</f>
        <v>#REF!</v>
      </c>
      <c r="AE45" s="152" t="e">
        <f>'Ф2-Перечень меропр с прям зат '!#REF!</f>
        <v>#REF!</v>
      </c>
      <c r="AF45" s="152" t="e">
        <f>'Ф2-Перечень меропр с прям зат '!#REF!</f>
        <v>#REF!</v>
      </c>
      <c r="AG45" s="152" t="e">
        <f>'Ф2-Перечень меропр с прям зат '!#REF!</f>
        <v>#REF!</v>
      </c>
    </row>
    <row r="46" spans="1:34" s="56" customFormat="1" ht="90">
      <c r="A46" s="142" t="s">
        <v>309</v>
      </c>
      <c r="B46" s="142" t="s">
        <v>301</v>
      </c>
      <c r="C46" s="101" t="s">
        <v>47</v>
      </c>
      <c r="D46" s="102" t="s">
        <v>276</v>
      </c>
      <c r="E46" s="123" t="s">
        <v>344</v>
      </c>
      <c r="F46" s="149" t="e">
        <f t="shared" si="40"/>
        <v>#REF!</v>
      </c>
      <c r="G46" s="149" t="e">
        <f>G47+G48</f>
        <v>#REF!</v>
      </c>
      <c r="H46" s="149" t="e">
        <f t="shared" ref="H46:AG46" si="42">H47+H48</f>
        <v>#REF!</v>
      </c>
      <c r="I46" s="149" t="e">
        <f t="shared" si="42"/>
        <v>#REF!</v>
      </c>
      <c r="J46" s="149" t="e">
        <f t="shared" si="42"/>
        <v>#REF!</v>
      </c>
      <c r="K46" s="149" t="e">
        <f t="shared" si="42"/>
        <v>#REF!</v>
      </c>
      <c r="L46" s="149" t="e">
        <f t="shared" si="42"/>
        <v>#REF!</v>
      </c>
      <c r="M46" s="149" t="e">
        <f t="shared" si="42"/>
        <v>#REF!</v>
      </c>
      <c r="N46" s="149" t="e">
        <f t="shared" si="42"/>
        <v>#REF!</v>
      </c>
      <c r="O46" s="149" t="e">
        <f t="shared" si="42"/>
        <v>#REF!</v>
      </c>
      <c r="P46" s="149" t="e">
        <f t="shared" si="42"/>
        <v>#REF!</v>
      </c>
      <c r="Q46" s="149" t="e">
        <f t="shared" si="42"/>
        <v>#REF!</v>
      </c>
      <c r="R46" s="149" t="e">
        <f t="shared" si="42"/>
        <v>#REF!</v>
      </c>
      <c r="S46" s="149" t="e">
        <f t="shared" si="42"/>
        <v>#REF!</v>
      </c>
      <c r="T46" s="149" t="e">
        <f t="shared" si="42"/>
        <v>#REF!</v>
      </c>
      <c r="U46" s="149" t="e">
        <f t="shared" si="42"/>
        <v>#REF!</v>
      </c>
      <c r="V46" s="149" t="e">
        <f t="shared" si="42"/>
        <v>#REF!</v>
      </c>
      <c r="W46" s="149" t="e">
        <f t="shared" si="42"/>
        <v>#REF!</v>
      </c>
      <c r="X46" s="149" t="e">
        <f t="shared" si="42"/>
        <v>#REF!</v>
      </c>
      <c r="Y46" s="149" t="e">
        <f t="shared" si="42"/>
        <v>#REF!</v>
      </c>
      <c r="Z46" s="149" t="e">
        <f t="shared" si="42"/>
        <v>#REF!</v>
      </c>
      <c r="AA46" s="149" t="e">
        <f t="shared" si="42"/>
        <v>#REF!</v>
      </c>
      <c r="AB46" s="149" t="e">
        <f t="shared" si="42"/>
        <v>#REF!</v>
      </c>
      <c r="AC46" s="149" t="e">
        <f t="shared" si="42"/>
        <v>#REF!</v>
      </c>
      <c r="AD46" s="149" t="e">
        <f t="shared" si="42"/>
        <v>#REF!</v>
      </c>
      <c r="AE46" s="149" t="e">
        <f t="shared" si="42"/>
        <v>#REF!</v>
      </c>
      <c r="AF46" s="149" t="e">
        <f t="shared" si="42"/>
        <v>#REF!</v>
      </c>
      <c r="AG46" s="149" t="e">
        <f t="shared" si="42"/>
        <v>#REF!</v>
      </c>
      <c r="AH46" s="167"/>
    </row>
    <row r="47" spans="1:34" s="56" customFormat="1">
      <c r="A47" s="142" t="s">
        <v>309</v>
      </c>
      <c r="B47" s="142" t="s">
        <v>301</v>
      </c>
      <c r="C47" s="130" t="s">
        <v>116</v>
      </c>
      <c r="D47" s="100" t="s">
        <v>101</v>
      </c>
      <c r="E47" s="123" t="s">
        <v>344</v>
      </c>
      <c r="F47" s="149" t="e">
        <f t="shared" si="40"/>
        <v>#REF!</v>
      </c>
      <c r="G47" s="152" t="e">
        <f>J47+M47+P47+S47</f>
        <v>#REF!</v>
      </c>
      <c r="H47" s="152" t="e">
        <f t="shared" ref="H47:H75" si="43">K47+N47+Q47+T47</f>
        <v>#REF!</v>
      </c>
      <c r="I47" s="152" t="e">
        <f t="shared" ref="I47:I75" si="44">L47+O47+R47+U47</f>
        <v>#REF!</v>
      </c>
      <c r="J47" s="152" t="e">
        <f>'Ф2-Перечень меропр с прям зат '!#REF!</f>
        <v>#REF!</v>
      </c>
      <c r="K47" s="152" t="e">
        <f>'Ф2-Перечень меропр с прям зат '!#REF!</f>
        <v>#REF!</v>
      </c>
      <c r="L47" s="152" t="e">
        <f>'Ф2-Перечень меропр с прям зат '!#REF!</f>
        <v>#REF!</v>
      </c>
      <c r="M47" s="152" t="e">
        <f>'Ф2-Перечень меропр с прям зат '!#REF!</f>
        <v>#REF!</v>
      </c>
      <c r="N47" s="152" t="e">
        <f>'Ф2-Перечень меропр с прям зат '!#REF!</f>
        <v>#REF!</v>
      </c>
      <c r="O47" s="152" t="e">
        <f>'Ф2-Перечень меропр с прям зат '!#REF!</f>
        <v>#REF!</v>
      </c>
      <c r="P47" s="152" t="e">
        <f>'Ф2-Перечень меропр с прям зат '!#REF!</f>
        <v>#REF!</v>
      </c>
      <c r="Q47" s="152" t="e">
        <f>'Ф2-Перечень меропр с прям зат '!#REF!</f>
        <v>#REF!</v>
      </c>
      <c r="R47" s="152" t="e">
        <f>'Ф2-Перечень меропр с прям зат '!#REF!</f>
        <v>#REF!</v>
      </c>
      <c r="S47" s="152" t="e">
        <f>'Ф2-Перечень меропр с прям зат '!#REF!</f>
        <v>#REF!</v>
      </c>
      <c r="T47" s="152" t="e">
        <f>'Ф2-Перечень меропр с прям зат '!#REF!</f>
        <v>#REF!</v>
      </c>
      <c r="U47" s="152" t="e">
        <f>'Ф2-Перечень меропр с прям зат '!#REF!</f>
        <v>#REF!</v>
      </c>
      <c r="V47" s="152" t="e">
        <f>'Ф2-Перечень меропр с прям зат '!#REF!</f>
        <v>#REF!</v>
      </c>
      <c r="W47" s="152" t="e">
        <f>'Ф2-Перечень меропр с прям зат '!#REF!</f>
        <v>#REF!</v>
      </c>
      <c r="X47" s="152" t="e">
        <f>'Ф2-Перечень меропр с прям зат '!#REF!</f>
        <v>#REF!</v>
      </c>
      <c r="Y47" s="152" t="e">
        <f>'Ф2-Перечень меропр с прям зат '!#REF!</f>
        <v>#REF!</v>
      </c>
      <c r="Z47" s="152" t="e">
        <f>'Ф2-Перечень меропр с прям зат '!#REF!</f>
        <v>#REF!</v>
      </c>
      <c r="AA47" s="152" t="e">
        <f>'Ф2-Перечень меропр с прям зат '!#REF!</f>
        <v>#REF!</v>
      </c>
      <c r="AB47" s="152" t="e">
        <f>'Ф2-Перечень меропр с прям зат '!#REF!</f>
        <v>#REF!</v>
      </c>
      <c r="AC47" s="152" t="e">
        <f>'Ф2-Перечень меропр с прям зат '!#REF!</f>
        <v>#REF!</v>
      </c>
      <c r="AD47" s="152" t="e">
        <f>'Ф2-Перечень меропр с прям зат '!#REF!</f>
        <v>#REF!</v>
      </c>
      <c r="AE47" s="152" t="e">
        <f>'Ф2-Перечень меропр с прям зат '!#REF!</f>
        <v>#REF!</v>
      </c>
      <c r="AF47" s="152" t="e">
        <f>'Ф2-Перечень меропр с прям зат '!#REF!</f>
        <v>#REF!</v>
      </c>
      <c r="AG47" s="152" t="e">
        <f>'Ф2-Перечень меропр с прям зат '!#REF!</f>
        <v>#REF!</v>
      </c>
    </row>
    <row r="48" spans="1:34" s="56" customFormat="1" ht="30">
      <c r="A48" s="142" t="s">
        <v>309</v>
      </c>
      <c r="B48" s="142" t="s">
        <v>301</v>
      </c>
      <c r="C48" s="130" t="s">
        <v>117</v>
      </c>
      <c r="D48" s="98" t="s">
        <v>102</v>
      </c>
      <c r="E48" s="123" t="s">
        <v>344</v>
      </c>
      <c r="F48" s="149" t="e">
        <f t="shared" si="40"/>
        <v>#REF!</v>
      </c>
      <c r="G48" s="152" t="e">
        <f>J48+M48+P48+S48</f>
        <v>#REF!</v>
      </c>
      <c r="H48" s="152" t="e">
        <f t="shared" si="43"/>
        <v>#REF!</v>
      </c>
      <c r="I48" s="152" t="e">
        <f t="shared" si="44"/>
        <v>#REF!</v>
      </c>
      <c r="J48" s="152" t="e">
        <f>'Ф2-Перечень меропр с прям зат '!#REF!</f>
        <v>#REF!</v>
      </c>
      <c r="K48" s="152" t="e">
        <f>'Ф2-Перечень меропр с прям зат '!#REF!</f>
        <v>#REF!</v>
      </c>
      <c r="L48" s="152" t="e">
        <f>'Ф2-Перечень меропр с прям зат '!#REF!</f>
        <v>#REF!</v>
      </c>
      <c r="M48" s="152" t="e">
        <f>'Ф2-Перечень меропр с прям зат '!#REF!</f>
        <v>#REF!</v>
      </c>
      <c r="N48" s="152" t="e">
        <f>'Ф2-Перечень меропр с прям зат '!#REF!</f>
        <v>#REF!</v>
      </c>
      <c r="O48" s="152" t="e">
        <f>'Ф2-Перечень меропр с прям зат '!#REF!</f>
        <v>#REF!</v>
      </c>
      <c r="P48" s="152" t="e">
        <f>'Ф2-Перечень меропр с прям зат '!#REF!</f>
        <v>#REF!</v>
      </c>
      <c r="Q48" s="152" t="e">
        <f>'Ф2-Перечень меропр с прям зат '!#REF!</f>
        <v>#REF!</v>
      </c>
      <c r="R48" s="152" t="e">
        <f>'Ф2-Перечень меропр с прям зат '!#REF!</f>
        <v>#REF!</v>
      </c>
      <c r="S48" s="152" t="e">
        <f>'Ф2-Перечень меропр с прям зат '!#REF!</f>
        <v>#REF!</v>
      </c>
      <c r="T48" s="152" t="e">
        <f>'Ф2-Перечень меропр с прям зат '!#REF!</f>
        <v>#REF!</v>
      </c>
      <c r="U48" s="152" t="e">
        <f>'Ф2-Перечень меропр с прям зат '!#REF!</f>
        <v>#REF!</v>
      </c>
      <c r="V48" s="152" t="e">
        <f>'Ф2-Перечень меропр с прям зат '!#REF!</f>
        <v>#REF!</v>
      </c>
      <c r="W48" s="152" t="e">
        <f>'Ф2-Перечень меропр с прям зат '!#REF!</f>
        <v>#REF!</v>
      </c>
      <c r="X48" s="152" t="e">
        <f>'Ф2-Перечень меропр с прям зат '!#REF!</f>
        <v>#REF!</v>
      </c>
      <c r="Y48" s="152" t="e">
        <f>'Ф2-Перечень меропр с прям зат '!#REF!</f>
        <v>#REF!</v>
      </c>
      <c r="Z48" s="152" t="e">
        <f>'Ф2-Перечень меропр с прям зат '!#REF!</f>
        <v>#REF!</v>
      </c>
      <c r="AA48" s="152" t="e">
        <f>'Ф2-Перечень меропр с прям зат '!#REF!</f>
        <v>#REF!</v>
      </c>
      <c r="AB48" s="152" t="e">
        <f>'Ф2-Перечень меропр с прям зат '!#REF!</f>
        <v>#REF!</v>
      </c>
      <c r="AC48" s="152" t="e">
        <f>'Ф2-Перечень меропр с прям зат '!#REF!</f>
        <v>#REF!</v>
      </c>
      <c r="AD48" s="152" t="e">
        <f>'Ф2-Перечень меропр с прям зат '!#REF!</f>
        <v>#REF!</v>
      </c>
      <c r="AE48" s="152" t="e">
        <f>'Ф2-Перечень меропр с прям зат '!#REF!</f>
        <v>#REF!</v>
      </c>
      <c r="AF48" s="152" t="e">
        <f>'Ф2-Перечень меропр с прям зат '!#REF!</f>
        <v>#REF!</v>
      </c>
      <c r="AG48" s="152" t="e">
        <f>'Ф2-Перечень меропр с прям зат '!#REF!</f>
        <v>#REF!</v>
      </c>
    </row>
    <row r="49" spans="1:33" s="56" customFormat="1" ht="45" customHeight="1">
      <c r="A49" s="142" t="s">
        <v>309</v>
      </c>
      <c r="B49" s="142" t="s">
        <v>301</v>
      </c>
      <c r="C49" s="130" t="s">
        <v>347</v>
      </c>
      <c r="D49" s="98" t="s">
        <v>348</v>
      </c>
      <c r="E49" s="123" t="s">
        <v>344</v>
      </c>
      <c r="F49" s="149" t="e">
        <f t="shared" si="40"/>
        <v>#REF!</v>
      </c>
      <c r="G49" s="152" t="e">
        <f>J49+M49+P49+S49</f>
        <v>#REF!</v>
      </c>
      <c r="H49" s="152" t="e">
        <f t="shared" si="43"/>
        <v>#REF!</v>
      </c>
      <c r="I49" s="152" t="e">
        <f t="shared" si="44"/>
        <v>#REF!</v>
      </c>
      <c r="J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49" s="152" t="e">
        <f>'Ф3-Перечень меропр с сопут эф'!#REF!+'Ф3-Перечень меропр с сопут эф'!#REF!+'Ф3-Перечень меропр с сопут эф'!#REF!+++'Ф3-Перечень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50" spans="1:33" s="56" customFormat="1" ht="69.95" customHeight="1">
      <c r="A50" s="146" t="s">
        <v>309</v>
      </c>
      <c r="B50" s="146" t="s">
        <v>301</v>
      </c>
      <c r="C50" s="140"/>
      <c r="D50" s="125" t="s">
        <v>349</v>
      </c>
      <c r="E50" s="123" t="s">
        <v>346</v>
      </c>
      <c r="F50" s="149" t="e">
        <f>H50+W50+Z50+AC50+AF50</f>
        <v>#REF!</v>
      </c>
      <c r="G50" s="153"/>
      <c r="H50" s="149" t="e">
        <f t="shared" si="43"/>
        <v>#REF!</v>
      </c>
      <c r="I50" s="149" t="e">
        <f t="shared" si="44"/>
        <v>#REF!</v>
      </c>
      <c r="J50" s="153"/>
      <c r="K50" s="149" t="e">
        <f>K51+K66+K75</f>
        <v>#REF!</v>
      </c>
      <c r="L50" s="149" t="e">
        <f>L51+L66+L75</f>
        <v>#REF!</v>
      </c>
      <c r="M50" s="153"/>
      <c r="N50" s="149" t="e">
        <f>N51+N66+N75</f>
        <v>#REF!</v>
      </c>
      <c r="O50" s="149" t="e">
        <f>O51+O66+O75</f>
        <v>#REF!</v>
      </c>
      <c r="P50" s="153"/>
      <c r="Q50" s="149" t="e">
        <f>Q51+Q66+Q75</f>
        <v>#REF!</v>
      </c>
      <c r="R50" s="149" t="e">
        <f>R51+R66+R75</f>
        <v>#REF!</v>
      </c>
      <c r="S50" s="153"/>
      <c r="T50" s="149" t="e">
        <f>T51+T66+T75</f>
        <v>#REF!</v>
      </c>
      <c r="U50" s="149" t="e">
        <f>U51+U66+U75</f>
        <v>#REF!</v>
      </c>
      <c r="V50" s="153"/>
      <c r="W50" s="149" t="e">
        <f>W51+W66+W75</f>
        <v>#REF!</v>
      </c>
      <c r="X50" s="149" t="e">
        <f>X51+X66+X75</f>
        <v>#REF!</v>
      </c>
      <c r="Y50" s="153"/>
      <c r="Z50" s="149" t="e">
        <f>Z51+Z66+Z75</f>
        <v>#REF!</v>
      </c>
      <c r="AA50" s="149" t="e">
        <f>AA51+AA66+AA75</f>
        <v>#REF!</v>
      </c>
      <c r="AB50" s="153"/>
      <c r="AC50" s="149" t="e">
        <f>AC51+AC66+AC75</f>
        <v>#REF!</v>
      </c>
      <c r="AD50" s="149" t="e">
        <f>AD51+AD66+AD75</f>
        <v>#REF!</v>
      </c>
      <c r="AE50" s="153"/>
      <c r="AF50" s="149" t="e">
        <f>AF51+AF66+AF75</f>
        <v>#REF!</v>
      </c>
      <c r="AG50" s="149" t="e">
        <f>AG51+AG66+AG75</f>
        <v>#REF!</v>
      </c>
    </row>
    <row r="51" spans="1:33" s="56" customFormat="1" ht="120">
      <c r="A51" s="143" t="s">
        <v>309</v>
      </c>
      <c r="B51" s="143" t="s">
        <v>301</v>
      </c>
      <c r="C51" s="132" t="s">
        <v>147</v>
      </c>
      <c r="D51" s="106" t="s">
        <v>317</v>
      </c>
      <c r="E51" s="123" t="s">
        <v>346</v>
      </c>
      <c r="F51" s="149" t="e">
        <f>H51+W51+Z51+AC51+AF51</f>
        <v>#REF!</v>
      </c>
      <c r="G51" s="153"/>
      <c r="H51" s="149" t="e">
        <f t="shared" si="43"/>
        <v>#REF!</v>
      </c>
      <c r="I51" s="149" t="e">
        <f t="shared" si="44"/>
        <v>#REF!</v>
      </c>
      <c r="J51" s="153"/>
      <c r="K51" s="149" t="e">
        <f>K52+K59</f>
        <v>#REF!</v>
      </c>
      <c r="L51" s="149" t="e">
        <f>L52+L59</f>
        <v>#REF!</v>
      </c>
      <c r="M51" s="153"/>
      <c r="N51" s="149" t="e">
        <f>N52+N59</f>
        <v>#REF!</v>
      </c>
      <c r="O51" s="149" t="e">
        <f>O52+O59</f>
        <v>#REF!</v>
      </c>
      <c r="P51" s="153"/>
      <c r="Q51" s="149" t="e">
        <f>Q52+Q59</f>
        <v>#REF!</v>
      </c>
      <c r="R51" s="149" t="e">
        <f>R52+R59</f>
        <v>#REF!</v>
      </c>
      <c r="S51" s="153"/>
      <c r="T51" s="149" t="e">
        <f>T52+T59</f>
        <v>#REF!</v>
      </c>
      <c r="U51" s="149" t="e">
        <f>U52+U59</f>
        <v>#REF!</v>
      </c>
      <c r="V51" s="153"/>
      <c r="W51" s="149" t="e">
        <f>W52+W59</f>
        <v>#REF!</v>
      </c>
      <c r="X51" s="149" t="e">
        <f>X52+X59</f>
        <v>#REF!</v>
      </c>
      <c r="Y51" s="153"/>
      <c r="Z51" s="149" t="e">
        <f>Z52+Z59</f>
        <v>#REF!</v>
      </c>
      <c r="AA51" s="149" t="e">
        <f>AA52+AA59</f>
        <v>#REF!</v>
      </c>
      <c r="AB51" s="153"/>
      <c r="AC51" s="149" t="e">
        <f>AC52+AC59</f>
        <v>#REF!</v>
      </c>
      <c r="AD51" s="149" t="e">
        <f>AD52+AD59</f>
        <v>#REF!</v>
      </c>
      <c r="AE51" s="153"/>
      <c r="AF51" s="149" t="e">
        <f>AF52+AF59</f>
        <v>#REF!</v>
      </c>
      <c r="AG51" s="149" t="e">
        <f>AG52+AG59</f>
        <v>#REF!</v>
      </c>
    </row>
    <row r="52" spans="1:33" s="56" customFormat="1">
      <c r="A52" s="143" t="s">
        <v>309</v>
      </c>
      <c r="B52" s="143" t="s">
        <v>301</v>
      </c>
      <c r="C52" s="132" t="s">
        <v>52</v>
      </c>
      <c r="D52" s="107" t="s">
        <v>101</v>
      </c>
      <c r="E52" s="123" t="s">
        <v>346</v>
      </c>
      <c r="F52" s="149" t="e">
        <f>H52+W52+Z52+AC52+AF52</f>
        <v>#REF!</v>
      </c>
      <c r="G52" s="153"/>
      <c r="H52" s="149" t="e">
        <f t="shared" si="43"/>
        <v>#REF!</v>
      </c>
      <c r="I52" s="149" t="e">
        <f t="shared" si="44"/>
        <v>#REF!</v>
      </c>
      <c r="J52" s="153"/>
      <c r="K52" s="149" t="e">
        <f>SUM(K53:K58)</f>
        <v>#REF!</v>
      </c>
      <c r="L52" s="149" t="e">
        <f>SUM(L53:L58)</f>
        <v>#REF!</v>
      </c>
      <c r="M52" s="153"/>
      <c r="N52" s="149" t="e">
        <f>SUM(N53:N58)</f>
        <v>#REF!</v>
      </c>
      <c r="O52" s="149" t="e">
        <f>SUM(O53:O58)</f>
        <v>#REF!</v>
      </c>
      <c r="P52" s="153"/>
      <c r="Q52" s="149" t="e">
        <f>SUM(Q53:Q58)</f>
        <v>#REF!</v>
      </c>
      <c r="R52" s="149" t="e">
        <f>SUM(R53:R58)</f>
        <v>#REF!</v>
      </c>
      <c r="S52" s="153"/>
      <c r="T52" s="149" t="e">
        <f>SUM(T53:T58)</f>
        <v>#REF!</v>
      </c>
      <c r="U52" s="149" t="e">
        <f>SUM(U53:U58)</f>
        <v>#REF!</v>
      </c>
      <c r="V52" s="153"/>
      <c r="W52" s="149" t="e">
        <f>SUM(W53:W58)</f>
        <v>#REF!</v>
      </c>
      <c r="X52" s="149" t="e">
        <f>SUM(X53:X58)</f>
        <v>#REF!</v>
      </c>
      <c r="Y52" s="153"/>
      <c r="Z52" s="149" t="e">
        <f>SUM(Z53:Z58)</f>
        <v>#REF!</v>
      </c>
      <c r="AA52" s="149" t="e">
        <f>SUM(AA53:AA58)</f>
        <v>#REF!</v>
      </c>
      <c r="AB52" s="153"/>
      <c r="AC52" s="149" t="e">
        <f>SUM(AC53:AC58)</f>
        <v>#REF!</v>
      </c>
      <c r="AD52" s="149" t="e">
        <f>SUM(AD53:AD58)</f>
        <v>#REF!</v>
      </c>
      <c r="AE52" s="153"/>
      <c r="AF52" s="149" t="e">
        <f>SUM(AF53:AF58)</f>
        <v>#REF!</v>
      </c>
      <c r="AG52" s="149" t="e">
        <f>SUM(AG53:AG58)</f>
        <v>#REF!</v>
      </c>
    </row>
    <row r="53" spans="1:33" s="56" customFormat="1">
      <c r="A53" s="143" t="s">
        <v>309</v>
      </c>
      <c r="B53" s="143" t="s">
        <v>301</v>
      </c>
      <c r="C53" s="133" t="s">
        <v>118</v>
      </c>
      <c r="D53" s="108" t="s">
        <v>103</v>
      </c>
      <c r="E53" s="105" t="s">
        <v>344</v>
      </c>
      <c r="F53" s="149" t="e">
        <f t="shared" ref="F53:F58" si="45">G53+V53+Y53+AB53+AE53</f>
        <v>#REF!</v>
      </c>
      <c r="G53" s="149" t="e">
        <f>J53+M53+P53+S53</f>
        <v>#REF!</v>
      </c>
      <c r="H53" s="149" t="e">
        <f t="shared" si="43"/>
        <v>#REF!</v>
      </c>
      <c r="I53" s="149" t="e">
        <f t="shared" si="44"/>
        <v>#REF!</v>
      </c>
      <c r="J53" s="154" t="e">
        <f>'Ф2-Перечень меропр с прям зат '!#REF!</f>
        <v>#REF!</v>
      </c>
      <c r="K53" s="154" t="e">
        <f>'Ф2-Перечень меропр с прям зат '!#REF!</f>
        <v>#REF!</v>
      </c>
      <c r="L53" s="154" t="e">
        <f>'Ф2-Перечень меропр с прям зат '!#REF!</f>
        <v>#REF!</v>
      </c>
      <c r="M53" s="154" t="e">
        <f>'Ф2-Перечень меропр с прям зат '!#REF!</f>
        <v>#REF!</v>
      </c>
      <c r="N53" s="154" t="e">
        <f>'Ф2-Перечень меропр с прям зат '!#REF!</f>
        <v>#REF!</v>
      </c>
      <c r="O53" s="154" t="e">
        <f>'Ф2-Перечень меропр с прям зат '!#REF!</f>
        <v>#REF!</v>
      </c>
      <c r="P53" s="154" t="e">
        <f>'Ф2-Перечень меропр с прям зат '!#REF!</f>
        <v>#REF!</v>
      </c>
      <c r="Q53" s="154" t="e">
        <f>'Ф2-Перечень меропр с прям зат '!#REF!</f>
        <v>#REF!</v>
      </c>
      <c r="R53" s="154" t="e">
        <f>'Ф2-Перечень меропр с прям зат '!#REF!</f>
        <v>#REF!</v>
      </c>
      <c r="S53" s="154" t="e">
        <f>'Ф2-Перечень меропр с прям зат '!#REF!</f>
        <v>#REF!</v>
      </c>
      <c r="T53" s="154" t="e">
        <f>'Ф2-Перечень меропр с прям зат '!#REF!</f>
        <v>#REF!</v>
      </c>
      <c r="U53" s="154" t="e">
        <f>'Ф2-Перечень меропр с прям зат '!#REF!</f>
        <v>#REF!</v>
      </c>
      <c r="V53" s="154" t="e">
        <f>'Ф2-Перечень меропр с прям зат '!#REF!</f>
        <v>#REF!</v>
      </c>
      <c r="W53" s="154" t="e">
        <f>'Ф2-Перечень меропр с прям зат '!#REF!</f>
        <v>#REF!</v>
      </c>
      <c r="X53" s="154" t="e">
        <f>'Ф2-Перечень меропр с прям зат '!#REF!</f>
        <v>#REF!</v>
      </c>
      <c r="Y53" s="154" t="e">
        <f>'Ф2-Перечень меропр с прям зат '!#REF!</f>
        <v>#REF!</v>
      </c>
      <c r="Z53" s="154" t="e">
        <f>'Ф2-Перечень меропр с прям зат '!#REF!</f>
        <v>#REF!</v>
      </c>
      <c r="AA53" s="154" t="e">
        <f>'Ф2-Перечень меропр с прям зат '!#REF!</f>
        <v>#REF!</v>
      </c>
      <c r="AB53" s="154" t="e">
        <f>'Ф2-Перечень меропр с прям зат '!#REF!</f>
        <v>#REF!</v>
      </c>
      <c r="AC53" s="154" t="e">
        <f>'Ф2-Перечень меропр с прям зат '!#REF!</f>
        <v>#REF!</v>
      </c>
      <c r="AD53" s="154" t="e">
        <f>'Ф2-Перечень меропр с прям зат '!#REF!</f>
        <v>#REF!</v>
      </c>
      <c r="AE53" s="154" t="e">
        <f>'Ф2-Перечень меропр с прям зат '!#REF!</f>
        <v>#REF!</v>
      </c>
      <c r="AF53" s="154" t="e">
        <f>'Ф2-Перечень меропр с прям зат '!#REF!</f>
        <v>#REF!</v>
      </c>
      <c r="AG53" s="154" t="e">
        <f>'Ф2-Перечень меропр с прям зат '!#REF!</f>
        <v>#REF!</v>
      </c>
    </row>
    <row r="54" spans="1:33" s="56" customFormat="1" ht="25.5">
      <c r="A54" s="143" t="s">
        <v>309</v>
      </c>
      <c r="B54" s="143" t="s">
        <v>301</v>
      </c>
      <c r="C54" s="133" t="s">
        <v>119</v>
      </c>
      <c r="D54" s="104" t="s">
        <v>310</v>
      </c>
      <c r="E54" s="105" t="s">
        <v>60</v>
      </c>
      <c r="F54" s="149" t="e">
        <f t="shared" si="45"/>
        <v>#REF!</v>
      </c>
      <c r="G54" s="149" t="e">
        <f>J54+M54+P54+S54</f>
        <v>#REF!</v>
      </c>
      <c r="H54" s="149" t="e">
        <f t="shared" si="43"/>
        <v>#REF!</v>
      </c>
      <c r="I54" s="149" t="e">
        <f t="shared" si="44"/>
        <v>#REF!</v>
      </c>
      <c r="J54" s="154" t="e">
        <f>'Ф2-Перечень меропр с прям зат '!#REF!</f>
        <v>#REF!</v>
      </c>
      <c r="K54" s="154" t="e">
        <f>'Ф2-Перечень меропр с прям зат '!#REF!</f>
        <v>#REF!</v>
      </c>
      <c r="L54" s="154" t="e">
        <f>'Ф2-Перечень меропр с прям зат '!#REF!</f>
        <v>#REF!</v>
      </c>
      <c r="M54" s="154" t="e">
        <f>'Ф2-Перечень меропр с прям зат '!#REF!</f>
        <v>#REF!</v>
      </c>
      <c r="N54" s="154" t="e">
        <f>'Ф2-Перечень меропр с прям зат '!#REF!</f>
        <v>#REF!</v>
      </c>
      <c r="O54" s="154" t="e">
        <f>'Ф2-Перечень меропр с прям зат '!#REF!</f>
        <v>#REF!</v>
      </c>
      <c r="P54" s="154" t="e">
        <f>'Ф2-Перечень меропр с прям зат '!#REF!</f>
        <v>#REF!</v>
      </c>
      <c r="Q54" s="154" t="e">
        <f>'Ф2-Перечень меропр с прям зат '!#REF!</f>
        <v>#REF!</v>
      </c>
      <c r="R54" s="154" t="e">
        <f>'Ф2-Перечень меропр с прям зат '!#REF!</f>
        <v>#REF!</v>
      </c>
      <c r="S54" s="154" t="e">
        <f>'Ф2-Перечень меропр с прям зат '!#REF!</f>
        <v>#REF!</v>
      </c>
      <c r="T54" s="154" t="e">
        <f>'Ф2-Перечень меропр с прям зат '!#REF!</f>
        <v>#REF!</v>
      </c>
      <c r="U54" s="154" t="e">
        <f>'Ф2-Перечень меропр с прям зат '!#REF!</f>
        <v>#REF!</v>
      </c>
      <c r="V54" s="154" t="e">
        <f>'Ф2-Перечень меропр с прям зат '!#REF!</f>
        <v>#REF!</v>
      </c>
      <c r="W54" s="154" t="e">
        <f>'Ф2-Перечень меропр с прям зат '!#REF!</f>
        <v>#REF!</v>
      </c>
      <c r="X54" s="154" t="e">
        <f>'Ф2-Перечень меропр с прям зат '!#REF!</f>
        <v>#REF!</v>
      </c>
      <c r="Y54" s="154" t="e">
        <f>'Ф2-Перечень меропр с прям зат '!#REF!</f>
        <v>#REF!</v>
      </c>
      <c r="Z54" s="154" t="e">
        <f>'Ф2-Перечень меропр с прям зат '!#REF!</f>
        <v>#REF!</v>
      </c>
      <c r="AA54" s="154" t="e">
        <f>'Ф2-Перечень меропр с прям зат '!#REF!</f>
        <v>#REF!</v>
      </c>
      <c r="AB54" s="154" t="e">
        <f>'Ф2-Перечень меропр с прям зат '!#REF!</f>
        <v>#REF!</v>
      </c>
      <c r="AC54" s="154" t="e">
        <f>'Ф2-Перечень меропр с прям зат '!#REF!</f>
        <v>#REF!</v>
      </c>
      <c r="AD54" s="154" t="e">
        <f>'Ф2-Перечень меропр с прям зат '!#REF!</f>
        <v>#REF!</v>
      </c>
      <c r="AE54" s="154" t="e">
        <f>'Ф2-Перечень меропр с прям зат '!#REF!</f>
        <v>#REF!</v>
      </c>
      <c r="AF54" s="154" t="e">
        <f>'Ф2-Перечень меропр с прям зат '!#REF!</f>
        <v>#REF!</v>
      </c>
      <c r="AG54" s="154" t="e">
        <f>'Ф2-Перечень меропр с прям зат '!#REF!</f>
        <v>#REF!</v>
      </c>
    </row>
    <row r="55" spans="1:33" s="56" customFormat="1" ht="25.5">
      <c r="A55" s="143" t="s">
        <v>309</v>
      </c>
      <c r="B55" s="143" t="s">
        <v>301</v>
      </c>
      <c r="C55" s="133" t="s">
        <v>120</v>
      </c>
      <c r="D55" s="104" t="s">
        <v>261</v>
      </c>
      <c r="E55" s="105" t="s">
        <v>351</v>
      </c>
      <c r="F55" s="149" t="e">
        <f t="shared" si="45"/>
        <v>#REF!</v>
      </c>
      <c r="G55" s="149" t="e">
        <f>J55+M55+P55+S55</f>
        <v>#REF!</v>
      </c>
      <c r="H55" s="149" t="e">
        <f t="shared" si="43"/>
        <v>#REF!</v>
      </c>
      <c r="I55" s="149" t="e">
        <f t="shared" si="44"/>
        <v>#REF!</v>
      </c>
      <c r="J55" s="154" t="e">
        <f>'Ф2-Перечень меропр с прям зат '!#REF!</f>
        <v>#REF!</v>
      </c>
      <c r="K55" s="154" t="e">
        <f>'Ф2-Перечень меропр с прям зат '!#REF!</f>
        <v>#REF!</v>
      </c>
      <c r="L55" s="154" t="e">
        <f>'Ф2-Перечень меропр с прям зат '!#REF!</f>
        <v>#REF!</v>
      </c>
      <c r="M55" s="154" t="e">
        <f>'Ф2-Перечень меропр с прям зат '!#REF!</f>
        <v>#REF!</v>
      </c>
      <c r="N55" s="154" t="e">
        <f>'Ф2-Перечень меропр с прям зат '!#REF!</f>
        <v>#REF!</v>
      </c>
      <c r="O55" s="154" t="e">
        <f>'Ф2-Перечень меропр с прям зат '!#REF!</f>
        <v>#REF!</v>
      </c>
      <c r="P55" s="154" t="e">
        <f>'Ф2-Перечень меропр с прям зат '!#REF!</f>
        <v>#REF!</v>
      </c>
      <c r="Q55" s="154" t="e">
        <f>'Ф2-Перечень меропр с прям зат '!#REF!</f>
        <v>#REF!</v>
      </c>
      <c r="R55" s="154" t="e">
        <f>'Ф2-Перечень меропр с прям зат '!#REF!</f>
        <v>#REF!</v>
      </c>
      <c r="S55" s="154" t="e">
        <f>'Ф2-Перечень меропр с прям зат '!#REF!</f>
        <v>#REF!</v>
      </c>
      <c r="T55" s="154" t="e">
        <f>'Ф2-Перечень меропр с прям зат '!#REF!</f>
        <v>#REF!</v>
      </c>
      <c r="U55" s="154" t="e">
        <f>'Ф2-Перечень меропр с прям зат '!#REF!</f>
        <v>#REF!</v>
      </c>
      <c r="V55" s="154" t="e">
        <f>'Ф2-Перечень меропр с прям зат '!#REF!</f>
        <v>#REF!</v>
      </c>
      <c r="W55" s="154" t="e">
        <f>'Ф2-Перечень меропр с прям зат '!#REF!</f>
        <v>#REF!</v>
      </c>
      <c r="X55" s="154" t="e">
        <f>'Ф2-Перечень меропр с прям зат '!#REF!</f>
        <v>#REF!</v>
      </c>
      <c r="Y55" s="154" t="e">
        <f>'Ф2-Перечень меропр с прям зат '!#REF!</f>
        <v>#REF!</v>
      </c>
      <c r="Z55" s="154" t="e">
        <f>'Ф2-Перечень меропр с прям зат '!#REF!</f>
        <v>#REF!</v>
      </c>
      <c r="AA55" s="154" t="e">
        <f>'Ф2-Перечень меропр с прям зат '!#REF!</f>
        <v>#REF!</v>
      </c>
      <c r="AB55" s="154" t="e">
        <f>'Ф2-Перечень меропр с прям зат '!#REF!</f>
        <v>#REF!</v>
      </c>
      <c r="AC55" s="154" t="e">
        <f>'Ф2-Перечень меропр с прям зат '!#REF!</f>
        <v>#REF!</v>
      </c>
      <c r="AD55" s="154" t="e">
        <f>'Ф2-Перечень меропр с прям зат '!#REF!</f>
        <v>#REF!</v>
      </c>
      <c r="AE55" s="154" t="e">
        <f>'Ф2-Перечень меропр с прям зат '!#REF!</f>
        <v>#REF!</v>
      </c>
      <c r="AF55" s="154" t="e">
        <f>'Ф2-Перечень меропр с прям зат '!#REF!</f>
        <v>#REF!</v>
      </c>
      <c r="AG55" s="154" t="e">
        <f>'Ф2-Перечень меропр с прям зат '!#REF!</f>
        <v>#REF!</v>
      </c>
    </row>
    <row r="56" spans="1:33" s="56" customFormat="1">
      <c r="A56" s="143" t="s">
        <v>309</v>
      </c>
      <c r="B56" s="143" t="s">
        <v>301</v>
      </c>
      <c r="C56" s="133" t="s">
        <v>121</v>
      </c>
      <c r="D56" s="104" t="s">
        <v>201</v>
      </c>
      <c r="E56" s="105"/>
      <c r="F56" s="149">
        <f t="shared" si="45"/>
        <v>0</v>
      </c>
      <c r="G56" s="153"/>
      <c r="H56" s="149" t="e">
        <f t="shared" si="43"/>
        <v>#REF!</v>
      </c>
      <c r="I56" s="149" t="e">
        <f t="shared" si="44"/>
        <v>#REF!</v>
      </c>
      <c r="J56" s="153"/>
      <c r="K56" s="154" t="e">
        <f>'Ф2-Перечень меропр с прям зат '!#REF!</f>
        <v>#REF!</v>
      </c>
      <c r="L56" s="154" t="e">
        <f>'Ф2-Перечень меропр с прям зат '!#REF!</f>
        <v>#REF!</v>
      </c>
      <c r="M56" s="153"/>
      <c r="N56" s="154" t="e">
        <f>'Ф2-Перечень меропр с прям зат '!#REF!</f>
        <v>#REF!</v>
      </c>
      <c r="O56" s="154" t="e">
        <f>'Ф2-Перечень меропр с прям зат '!#REF!</f>
        <v>#REF!</v>
      </c>
      <c r="P56" s="153"/>
      <c r="Q56" s="154" t="e">
        <f>'Ф2-Перечень меропр с прям зат '!#REF!</f>
        <v>#REF!</v>
      </c>
      <c r="R56" s="154" t="e">
        <f>'Ф2-Перечень меропр с прям зат '!#REF!</f>
        <v>#REF!</v>
      </c>
      <c r="S56" s="153"/>
      <c r="T56" s="154" t="e">
        <f>'Ф2-Перечень меропр с прям зат '!#REF!</f>
        <v>#REF!</v>
      </c>
      <c r="U56" s="154" t="e">
        <f>'Ф2-Перечень меропр с прям зат '!#REF!</f>
        <v>#REF!</v>
      </c>
      <c r="V56" s="153"/>
      <c r="W56" s="154" t="e">
        <f>'Ф2-Перечень меропр с прям зат '!#REF!</f>
        <v>#REF!</v>
      </c>
      <c r="X56" s="154" t="e">
        <f>'Ф2-Перечень меропр с прям зат '!#REF!</f>
        <v>#REF!</v>
      </c>
      <c r="Y56" s="153"/>
      <c r="Z56" s="154" t="e">
        <f>'Ф2-Перечень меропр с прям зат '!#REF!</f>
        <v>#REF!</v>
      </c>
      <c r="AA56" s="154" t="e">
        <f>'Ф2-Перечень меропр с прям зат '!#REF!</f>
        <v>#REF!</v>
      </c>
      <c r="AB56" s="153"/>
      <c r="AC56" s="154" t="e">
        <f>'Ф2-Перечень меропр с прям зат '!#REF!</f>
        <v>#REF!</v>
      </c>
      <c r="AD56" s="154" t="e">
        <f>'Ф2-Перечень меропр с прям зат '!#REF!</f>
        <v>#REF!</v>
      </c>
      <c r="AE56" s="153"/>
      <c r="AF56" s="154" t="e">
        <f>'Ф2-Перечень меропр с прям зат '!#REF!</f>
        <v>#REF!</v>
      </c>
      <c r="AG56" s="154" t="e">
        <f>'Ф2-Перечень меропр с прям зат '!#REF!</f>
        <v>#REF!</v>
      </c>
    </row>
    <row r="57" spans="1:33" s="56" customFormat="1">
      <c r="A57" s="143" t="s">
        <v>309</v>
      </c>
      <c r="B57" s="143" t="s">
        <v>301</v>
      </c>
      <c r="C57" s="133" t="s">
        <v>122</v>
      </c>
      <c r="D57" s="104" t="s">
        <v>63</v>
      </c>
      <c r="E57" s="105"/>
      <c r="F57" s="149" t="e">
        <f t="shared" si="45"/>
        <v>#REF!</v>
      </c>
      <c r="G57" s="149" t="e">
        <f>J57+M57+P57+S57</f>
        <v>#REF!</v>
      </c>
      <c r="H57" s="149" t="e">
        <f t="shared" si="43"/>
        <v>#REF!</v>
      </c>
      <c r="I57" s="149" t="e">
        <f t="shared" si="44"/>
        <v>#REF!</v>
      </c>
      <c r="J57" s="154" t="e">
        <f>'Ф2-Перечень меропр с прям зат '!#REF!</f>
        <v>#REF!</v>
      </c>
      <c r="K57" s="154" t="e">
        <f>'Ф2-Перечень меропр с прям зат '!#REF!</f>
        <v>#REF!</v>
      </c>
      <c r="L57" s="154" t="e">
        <f>'Ф2-Перечень меропр с прям зат '!#REF!</f>
        <v>#REF!</v>
      </c>
      <c r="M57" s="154" t="e">
        <f>'Ф2-Перечень меропр с прям зат '!#REF!</f>
        <v>#REF!</v>
      </c>
      <c r="N57" s="154" t="e">
        <f>'Ф2-Перечень меропр с прям зат '!#REF!</f>
        <v>#REF!</v>
      </c>
      <c r="O57" s="154" t="e">
        <f>'Ф2-Перечень меропр с прям зат '!#REF!</f>
        <v>#REF!</v>
      </c>
      <c r="P57" s="154" t="e">
        <f>'Ф2-Перечень меропр с прям зат '!#REF!</f>
        <v>#REF!</v>
      </c>
      <c r="Q57" s="154" t="e">
        <f>'Ф2-Перечень меропр с прям зат '!#REF!</f>
        <v>#REF!</v>
      </c>
      <c r="R57" s="154" t="e">
        <f>'Ф2-Перечень меропр с прям зат '!#REF!</f>
        <v>#REF!</v>
      </c>
      <c r="S57" s="154" t="e">
        <f>'Ф2-Перечень меропр с прям зат '!#REF!</f>
        <v>#REF!</v>
      </c>
      <c r="T57" s="154" t="e">
        <f>'Ф2-Перечень меропр с прям зат '!#REF!</f>
        <v>#REF!</v>
      </c>
      <c r="U57" s="154" t="e">
        <f>'Ф2-Перечень меропр с прям зат '!#REF!</f>
        <v>#REF!</v>
      </c>
      <c r="V57" s="154" t="e">
        <f>'Ф2-Перечень меропр с прям зат '!#REF!</f>
        <v>#REF!</v>
      </c>
      <c r="W57" s="154" t="e">
        <f>'Ф2-Перечень меропр с прям зат '!#REF!</f>
        <v>#REF!</v>
      </c>
      <c r="X57" s="154" t="e">
        <f>'Ф2-Перечень меропр с прям зат '!#REF!</f>
        <v>#REF!</v>
      </c>
      <c r="Y57" s="154" t="e">
        <f>'Ф2-Перечень меропр с прям зат '!#REF!</f>
        <v>#REF!</v>
      </c>
      <c r="Z57" s="154" t="e">
        <f>'Ф2-Перечень меропр с прям зат '!#REF!</f>
        <v>#REF!</v>
      </c>
      <c r="AA57" s="154" t="e">
        <f>'Ф2-Перечень меропр с прям зат '!#REF!</f>
        <v>#REF!</v>
      </c>
      <c r="AB57" s="154" t="e">
        <f>'Ф2-Перечень меропр с прям зат '!#REF!</f>
        <v>#REF!</v>
      </c>
      <c r="AC57" s="154" t="e">
        <f>'Ф2-Перечень меропр с прям зат '!#REF!</f>
        <v>#REF!</v>
      </c>
      <c r="AD57" s="154" t="e">
        <f>'Ф2-Перечень меропр с прям зат '!#REF!</f>
        <v>#REF!</v>
      </c>
      <c r="AE57" s="154" t="e">
        <f>'Ф2-Перечень меропр с прям зат '!#REF!</f>
        <v>#REF!</v>
      </c>
      <c r="AF57" s="154" t="e">
        <f>'Ф2-Перечень меропр с прям зат '!#REF!</f>
        <v>#REF!</v>
      </c>
      <c r="AG57" s="154" t="e">
        <f>'Ф2-Перечень меропр с прям зат '!#REF!</f>
        <v>#REF!</v>
      </c>
    </row>
    <row r="58" spans="1:33" s="56" customFormat="1" ht="15" customHeight="1">
      <c r="A58" s="143" t="s">
        <v>309</v>
      </c>
      <c r="B58" s="143" t="s">
        <v>301</v>
      </c>
      <c r="C58" s="133" t="s">
        <v>123</v>
      </c>
      <c r="D58" s="104" t="s">
        <v>64</v>
      </c>
      <c r="E58" s="105" t="s">
        <v>351</v>
      </c>
      <c r="F58" s="149" t="e">
        <f t="shared" si="45"/>
        <v>#REF!</v>
      </c>
      <c r="G58" s="149" t="e">
        <f>J58+M58+P58+S58</f>
        <v>#REF!</v>
      </c>
      <c r="H58" s="149" t="e">
        <f t="shared" si="43"/>
        <v>#REF!</v>
      </c>
      <c r="I58" s="149" t="e">
        <f t="shared" si="44"/>
        <v>#REF!</v>
      </c>
      <c r="J58" s="154" t="e">
        <f>'Ф2-Перечень меропр с прям зат '!#REF!</f>
        <v>#REF!</v>
      </c>
      <c r="K58" s="154" t="e">
        <f>'Ф2-Перечень меропр с прям зат '!#REF!</f>
        <v>#REF!</v>
      </c>
      <c r="L58" s="154" t="e">
        <f>'Ф2-Перечень меропр с прям зат '!#REF!</f>
        <v>#REF!</v>
      </c>
      <c r="M58" s="154" t="e">
        <f>'Ф2-Перечень меропр с прям зат '!#REF!</f>
        <v>#REF!</v>
      </c>
      <c r="N58" s="154" t="e">
        <f>'Ф2-Перечень меропр с прям зат '!#REF!</f>
        <v>#REF!</v>
      </c>
      <c r="O58" s="154" t="e">
        <f>'Ф2-Перечень меропр с прям зат '!#REF!</f>
        <v>#REF!</v>
      </c>
      <c r="P58" s="154" t="e">
        <f>'Ф2-Перечень меропр с прям зат '!#REF!</f>
        <v>#REF!</v>
      </c>
      <c r="Q58" s="154" t="e">
        <f>'Ф2-Перечень меропр с прям зат '!#REF!</f>
        <v>#REF!</v>
      </c>
      <c r="R58" s="154" t="e">
        <f>'Ф2-Перечень меропр с прям зат '!#REF!</f>
        <v>#REF!</v>
      </c>
      <c r="S58" s="154" t="e">
        <f>'Ф2-Перечень меропр с прям зат '!#REF!</f>
        <v>#REF!</v>
      </c>
      <c r="T58" s="154" t="e">
        <f>'Ф2-Перечень меропр с прям зат '!#REF!</f>
        <v>#REF!</v>
      </c>
      <c r="U58" s="154" t="e">
        <f>'Ф2-Перечень меропр с прям зат '!#REF!</f>
        <v>#REF!</v>
      </c>
      <c r="V58" s="154" t="e">
        <f>'Ф2-Перечень меропр с прям зат '!#REF!</f>
        <v>#REF!</v>
      </c>
      <c r="W58" s="154" t="e">
        <f>'Ф2-Перечень меропр с прям зат '!#REF!</f>
        <v>#REF!</v>
      </c>
      <c r="X58" s="154" t="e">
        <f>'Ф2-Перечень меропр с прям зат '!#REF!</f>
        <v>#REF!</v>
      </c>
      <c r="Y58" s="154" t="e">
        <f>'Ф2-Перечень меропр с прям зат '!#REF!</f>
        <v>#REF!</v>
      </c>
      <c r="Z58" s="154" t="e">
        <f>'Ф2-Перечень меропр с прям зат '!#REF!</f>
        <v>#REF!</v>
      </c>
      <c r="AA58" s="154" t="e">
        <f>'Ф2-Перечень меропр с прям зат '!#REF!</f>
        <v>#REF!</v>
      </c>
      <c r="AB58" s="154" t="e">
        <f>'Ф2-Перечень меропр с прям зат '!#REF!</f>
        <v>#REF!</v>
      </c>
      <c r="AC58" s="154" t="e">
        <f>'Ф2-Перечень меропр с прям зат '!#REF!</f>
        <v>#REF!</v>
      </c>
      <c r="AD58" s="154" t="e">
        <f>'Ф2-Перечень меропр с прям зат '!#REF!</f>
        <v>#REF!</v>
      </c>
      <c r="AE58" s="154" t="e">
        <f>'Ф2-Перечень меропр с прям зат '!#REF!</f>
        <v>#REF!</v>
      </c>
      <c r="AF58" s="154" t="e">
        <f>'Ф2-Перечень меропр с прям зат '!#REF!</f>
        <v>#REF!</v>
      </c>
      <c r="AG58" s="154" t="e">
        <f>'Ф2-Перечень меропр с прям зат '!#REF!</f>
        <v>#REF!</v>
      </c>
    </row>
    <row r="59" spans="1:33" s="56" customFormat="1">
      <c r="A59" s="143" t="s">
        <v>309</v>
      </c>
      <c r="B59" s="143" t="s">
        <v>301</v>
      </c>
      <c r="C59" s="132" t="s">
        <v>53</v>
      </c>
      <c r="D59" s="103" t="s">
        <v>102</v>
      </c>
      <c r="E59" s="123" t="s">
        <v>346</v>
      </c>
      <c r="F59" s="149" t="e">
        <f>H59+W59+Z59+AC59+AF59</f>
        <v>#REF!</v>
      </c>
      <c r="G59" s="153"/>
      <c r="H59" s="149" t="e">
        <f t="shared" si="43"/>
        <v>#REF!</v>
      </c>
      <c r="I59" s="149" t="e">
        <f t="shared" si="44"/>
        <v>#REF!</v>
      </c>
      <c r="J59" s="153"/>
      <c r="K59" s="149" t="e">
        <f>SUM(K60:K65)</f>
        <v>#REF!</v>
      </c>
      <c r="L59" s="149" t="e">
        <f>SUM(L60:L65)</f>
        <v>#REF!</v>
      </c>
      <c r="M59" s="153"/>
      <c r="N59" s="149" t="e">
        <f>SUM(N60:N65)</f>
        <v>#REF!</v>
      </c>
      <c r="O59" s="149" t="e">
        <f>SUM(O60:O65)</f>
        <v>#REF!</v>
      </c>
      <c r="P59" s="153"/>
      <c r="Q59" s="149" t="e">
        <f>SUM(Q60:Q65)</f>
        <v>#REF!</v>
      </c>
      <c r="R59" s="149" t="e">
        <f>SUM(R60:R65)</f>
        <v>#REF!</v>
      </c>
      <c r="S59" s="153"/>
      <c r="T59" s="149" t="e">
        <f>SUM(T60:T65)</f>
        <v>#REF!</v>
      </c>
      <c r="U59" s="149" t="e">
        <f>SUM(U60:U65)</f>
        <v>#REF!</v>
      </c>
      <c r="V59" s="153"/>
      <c r="W59" s="149" t="e">
        <f>SUM(W60:W65)</f>
        <v>#REF!</v>
      </c>
      <c r="X59" s="149" t="e">
        <f>SUM(X60:X65)</f>
        <v>#REF!</v>
      </c>
      <c r="Y59" s="153"/>
      <c r="Z59" s="149" t="e">
        <f>SUM(Z60:Z65)</f>
        <v>#REF!</v>
      </c>
      <c r="AA59" s="149" t="e">
        <f>SUM(AA60:AA65)</f>
        <v>#REF!</v>
      </c>
      <c r="AB59" s="153"/>
      <c r="AC59" s="149" t="e">
        <f>SUM(AC60:AC65)</f>
        <v>#REF!</v>
      </c>
      <c r="AD59" s="149" t="e">
        <f>SUM(AD60:AD65)</f>
        <v>#REF!</v>
      </c>
      <c r="AE59" s="153"/>
      <c r="AF59" s="149" t="e">
        <f>SUM(AF60:AF65)</f>
        <v>#REF!</v>
      </c>
      <c r="AG59" s="149" t="e">
        <f>SUM(AG60:AG65)</f>
        <v>#REF!</v>
      </c>
    </row>
    <row r="60" spans="1:33" s="56" customFormat="1" ht="15" customHeight="1">
      <c r="A60" s="143" t="s">
        <v>309</v>
      </c>
      <c r="B60" s="143" t="s">
        <v>301</v>
      </c>
      <c r="C60" s="133" t="s">
        <v>124</v>
      </c>
      <c r="D60" s="104" t="s">
        <v>103</v>
      </c>
      <c r="E60" s="105" t="s">
        <v>344</v>
      </c>
      <c r="F60" s="149" t="e">
        <f t="shared" ref="F60:F65" si="46">G60+V60+Y60+AB60+AE60</f>
        <v>#REF!</v>
      </c>
      <c r="G60" s="149" t="e">
        <f>J60+M60+P60+S60</f>
        <v>#REF!</v>
      </c>
      <c r="H60" s="149" t="e">
        <f t="shared" si="43"/>
        <v>#REF!</v>
      </c>
      <c r="I60" s="149" t="e">
        <f t="shared" si="44"/>
        <v>#REF!</v>
      </c>
      <c r="J60" s="154" t="e">
        <f>'Ф2-Перечень меропр с прям зат '!#REF!</f>
        <v>#REF!</v>
      </c>
      <c r="K60" s="154" t="e">
        <f>'Ф2-Перечень меропр с прям зат '!#REF!</f>
        <v>#REF!</v>
      </c>
      <c r="L60" s="154" t="e">
        <f>'Ф2-Перечень меропр с прям зат '!#REF!</f>
        <v>#REF!</v>
      </c>
      <c r="M60" s="154" t="e">
        <f>'Ф2-Перечень меропр с прям зат '!#REF!</f>
        <v>#REF!</v>
      </c>
      <c r="N60" s="154" t="e">
        <f>'Ф2-Перечень меропр с прям зат '!#REF!</f>
        <v>#REF!</v>
      </c>
      <c r="O60" s="154" t="e">
        <f>'Ф2-Перечень меропр с прям зат '!#REF!</f>
        <v>#REF!</v>
      </c>
      <c r="P60" s="154" t="e">
        <f>'Ф2-Перечень меропр с прям зат '!#REF!</f>
        <v>#REF!</v>
      </c>
      <c r="Q60" s="154" t="e">
        <f>'Ф2-Перечень меропр с прям зат '!#REF!</f>
        <v>#REF!</v>
      </c>
      <c r="R60" s="154" t="e">
        <f>'Ф2-Перечень меропр с прям зат '!#REF!</f>
        <v>#REF!</v>
      </c>
      <c r="S60" s="154" t="e">
        <f>'Ф2-Перечень меропр с прям зат '!#REF!</f>
        <v>#REF!</v>
      </c>
      <c r="T60" s="154" t="e">
        <f>'Ф2-Перечень меропр с прям зат '!#REF!</f>
        <v>#REF!</v>
      </c>
      <c r="U60" s="154" t="e">
        <f>'Ф2-Перечень меропр с прям зат '!#REF!</f>
        <v>#REF!</v>
      </c>
      <c r="V60" s="154" t="e">
        <f>'Ф2-Перечень меропр с прям зат '!#REF!</f>
        <v>#REF!</v>
      </c>
      <c r="W60" s="154" t="e">
        <f>'Ф2-Перечень меропр с прям зат '!#REF!</f>
        <v>#REF!</v>
      </c>
      <c r="X60" s="154" t="e">
        <f>'Ф2-Перечень меропр с прям зат '!#REF!</f>
        <v>#REF!</v>
      </c>
      <c r="Y60" s="154" t="e">
        <f>'Ф2-Перечень меропр с прям зат '!#REF!</f>
        <v>#REF!</v>
      </c>
      <c r="Z60" s="154" t="e">
        <f>'Ф2-Перечень меропр с прям зат '!#REF!</f>
        <v>#REF!</v>
      </c>
      <c r="AA60" s="154" t="e">
        <f>'Ф2-Перечень меропр с прям зат '!#REF!</f>
        <v>#REF!</v>
      </c>
      <c r="AB60" s="154" t="e">
        <f>'Ф2-Перечень меропр с прям зат '!#REF!</f>
        <v>#REF!</v>
      </c>
      <c r="AC60" s="154" t="e">
        <f>'Ф2-Перечень меропр с прям зат '!#REF!</f>
        <v>#REF!</v>
      </c>
      <c r="AD60" s="154" t="e">
        <f>'Ф2-Перечень меропр с прям зат '!#REF!</f>
        <v>#REF!</v>
      </c>
      <c r="AE60" s="154" t="e">
        <f>'Ф2-Перечень меропр с прям зат '!#REF!</f>
        <v>#REF!</v>
      </c>
      <c r="AF60" s="154" t="e">
        <f>'Ф2-Перечень меропр с прям зат '!#REF!</f>
        <v>#REF!</v>
      </c>
      <c r="AG60" s="154" t="e">
        <f>'Ф2-Перечень меропр с прям зат '!#REF!</f>
        <v>#REF!</v>
      </c>
    </row>
    <row r="61" spans="1:33" s="56" customFormat="1" ht="15" customHeight="1">
      <c r="A61" s="143" t="s">
        <v>309</v>
      </c>
      <c r="B61" s="143" t="s">
        <v>301</v>
      </c>
      <c r="C61" s="133" t="s">
        <v>125</v>
      </c>
      <c r="D61" s="104" t="s">
        <v>310</v>
      </c>
      <c r="E61" s="105" t="s">
        <v>60</v>
      </c>
      <c r="F61" s="149" t="e">
        <f t="shared" si="46"/>
        <v>#REF!</v>
      </c>
      <c r="G61" s="149" t="e">
        <f>J61+M61+P61+S61</f>
        <v>#REF!</v>
      </c>
      <c r="H61" s="149" t="e">
        <f t="shared" si="43"/>
        <v>#REF!</v>
      </c>
      <c r="I61" s="149" t="e">
        <f t="shared" si="44"/>
        <v>#REF!</v>
      </c>
      <c r="J61" s="154" t="e">
        <f>'Ф2-Перечень меропр с прям зат '!#REF!</f>
        <v>#REF!</v>
      </c>
      <c r="K61" s="154" t="e">
        <f>'Ф2-Перечень меропр с прям зат '!#REF!</f>
        <v>#REF!</v>
      </c>
      <c r="L61" s="154" t="e">
        <f>'Ф2-Перечень меропр с прям зат '!#REF!</f>
        <v>#REF!</v>
      </c>
      <c r="M61" s="154" t="e">
        <f>'Ф2-Перечень меропр с прям зат '!#REF!</f>
        <v>#REF!</v>
      </c>
      <c r="N61" s="154" t="e">
        <f>'Ф2-Перечень меропр с прям зат '!#REF!</f>
        <v>#REF!</v>
      </c>
      <c r="O61" s="154" t="e">
        <f>'Ф2-Перечень меропр с прям зат '!#REF!</f>
        <v>#REF!</v>
      </c>
      <c r="P61" s="154" t="e">
        <f>'Ф2-Перечень меропр с прям зат '!#REF!</f>
        <v>#REF!</v>
      </c>
      <c r="Q61" s="154" t="e">
        <f>'Ф2-Перечень меропр с прям зат '!#REF!</f>
        <v>#REF!</v>
      </c>
      <c r="R61" s="154" t="e">
        <f>'Ф2-Перечень меропр с прям зат '!#REF!</f>
        <v>#REF!</v>
      </c>
      <c r="S61" s="154" t="e">
        <f>'Ф2-Перечень меропр с прям зат '!#REF!</f>
        <v>#REF!</v>
      </c>
      <c r="T61" s="154" t="e">
        <f>'Ф2-Перечень меропр с прям зат '!#REF!</f>
        <v>#REF!</v>
      </c>
      <c r="U61" s="154" t="e">
        <f>'Ф2-Перечень меропр с прям зат '!#REF!</f>
        <v>#REF!</v>
      </c>
      <c r="V61" s="154" t="e">
        <f>'Ф2-Перечень меропр с прям зат '!#REF!</f>
        <v>#REF!</v>
      </c>
      <c r="W61" s="154" t="e">
        <f>'Ф2-Перечень меропр с прям зат '!#REF!</f>
        <v>#REF!</v>
      </c>
      <c r="X61" s="154" t="e">
        <f>'Ф2-Перечень меропр с прям зат '!#REF!</f>
        <v>#REF!</v>
      </c>
      <c r="Y61" s="154" t="e">
        <f>'Ф2-Перечень меропр с прям зат '!#REF!</f>
        <v>#REF!</v>
      </c>
      <c r="Z61" s="154" t="e">
        <f>'Ф2-Перечень меропр с прям зат '!#REF!</f>
        <v>#REF!</v>
      </c>
      <c r="AA61" s="154" t="e">
        <f>'Ф2-Перечень меропр с прям зат '!#REF!</f>
        <v>#REF!</v>
      </c>
      <c r="AB61" s="154" t="e">
        <f>'Ф2-Перечень меропр с прям зат '!#REF!</f>
        <v>#REF!</v>
      </c>
      <c r="AC61" s="154" t="e">
        <f>'Ф2-Перечень меропр с прям зат '!#REF!</f>
        <v>#REF!</v>
      </c>
      <c r="AD61" s="154" t="e">
        <f>'Ф2-Перечень меропр с прям зат '!#REF!</f>
        <v>#REF!</v>
      </c>
      <c r="AE61" s="154" t="e">
        <f>'Ф2-Перечень меропр с прям зат '!#REF!</f>
        <v>#REF!</v>
      </c>
      <c r="AF61" s="154" t="e">
        <f>'Ф2-Перечень меропр с прям зат '!#REF!</f>
        <v>#REF!</v>
      </c>
      <c r="AG61" s="154" t="e">
        <f>'Ф2-Перечень меропр с прям зат '!#REF!</f>
        <v>#REF!</v>
      </c>
    </row>
    <row r="62" spans="1:33" s="56" customFormat="1" ht="15" customHeight="1">
      <c r="A62" s="143" t="s">
        <v>309</v>
      </c>
      <c r="B62" s="143" t="s">
        <v>301</v>
      </c>
      <c r="C62" s="133" t="s">
        <v>126</v>
      </c>
      <c r="D62" s="104" t="s">
        <v>261</v>
      </c>
      <c r="E62" s="105" t="s">
        <v>351</v>
      </c>
      <c r="F62" s="149" t="e">
        <f t="shared" si="46"/>
        <v>#REF!</v>
      </c>
      <c r="G62" s="149" t="e">
        <f>J62+M62+P62+S62</f>
        <v>#REF!</v>
      </c>
      <c r="H62" s="149" t="e">
        <f t="shared" si="43"/>
        <v>#REF!</v>
      </c>
      <c r="I62" s="149" t="e">
        <f t="shared" si="44"/>
        <v>#REF!</v>
      </c>
      <c r="J62" s="154" t="e">
        <f>'Ф2-Перечень меропр с прям зат '!#REF!</f>
        <v>#REF!</v>
      </c>
      <c r="K62" s="154" t="e">
        <f>'Ф2-Перечень меропр с прям зат '!#REF!</f>
        <v>#REF!</v>
      </c>
      <c r="L62" s="154" t="e">
        <f>'Ф2-Перечень меропр с прям зат '!#REF!</f>
        <v>#REF!</v>
      </c>
      <c r="M62" s="154" t="e">
        <f>'Ф2-Перечень меропр с прям зат '!#REF!</f>
        <v>#REF!</v>
      </c>
      <c r="N62" s="154" t="e">
        <f>'Ф2-Перечень меропр с прям зат '!#REF!</f>
        <v>#REF!</v>
      </c>
      <c r="O62" s="154" t="e">
        <f>'Ф2-Перечень меропр с прям зат '!#REF!</f>
        <v>#REF!</v>
      </c>
      <c r="P62" s="154" t="e">
        <f>'Ф2-Перечень меропр с прям зат '!#REF!</f>
        <v>#REF!</v>
      </c>
      <c r="Q62" s="154" t="e">
        <f>'Ф2-Перечень меропр с прям зат '!#REF!</f>
        <v>#REF!</v>
      </c>
      <c r="R62" s="154" t="e">
        <f>'Ф2-Перечень меропр с прям зат '!#REF!</f>
        <v>#REF!</v>
      </c>
      <c r="S62" s="154" t="e">
        <f>'Ф2-Перечень меропр с прям зат '!#REF!</f>
        <v>#REF!</v>
      </c>
      <c r="T62" s="154" t="e">
        <f>'Ф2-Перечень меропр с прям зат '!#REF!</f>
        <v>#REF!</v>
      </c>
      <c r="U62" s="154" t="e">
        <f>'Ф2-Перечень меропр с прям зат '!#REF!</f>
        <v>#REF!</v>
      </c>
      <c r="V62" s="154" t="e">
        <f>'Ф2-Перечень меропр с прям зат '!#REF!</f>
        <v>#REF!</v>
      </c>
      <c r="W62" s="154" t="e">
        <f>'Ф2-Перечень меропр с прям зат '!#REF!</f>
        <v>#REF!</v>
      </c>
      <c r="X62" s="154" t="e">
        <f>'Ф2-Перечень меропр с прям зат '!#REF!</f>
        <v>#REF!</v>
      </c>
      <c r="Y62" s="154" t="e">
        <f>'Ф2-Перечень меропр с прям зат '!#REF!</f>
        <v>#REF!</v>
      </c>
      <c r="Z62" s="154" t="e">
        <f>'Ф2-Перечень меропр с прям зат '!#REF!</f>
        <v>#REF!</v>
      </c>
      <c r="AA62" s="154" t="e">
        <f>'Ф2-Перечень меропр с прям зат '!#REF!</f>
        <v>#REF!</v>
      </c>
      <c r="AB62" s="154" t="e">
        <f>'Ф2-Перечень меропр с прям зат '!#REF!</f>
        <v>#REF!</v>
      </c>
      <c r="AC62" s="154" t="e">
        <f>'Ф2-Перечень меропр с прям зат '!#REF!</f>
        <v>#REF!</v>
      </c>
      <c r="AD62" s="154" t="e">
        <f>'Ф2-Перечень меропр с прям зат '!#REF!</f>
        <v>#REF!</v>
      </c>
      <c r="AE62" s="154" t="e">
        <f>'Ф2-Перечень меропр с прям зат '!#REF!</f>
        <v>#REF!</v>
      </c>
      <c r="AF62" s="154" t="e">
        <f>'Ф2-Перечень меропр с прям зат '!#REF!</f>
        <v>#REF!</v>
      </c>
      <c r="AG62" s="154" t="e">
        <f>'Ф2-Перечень меропр с прям зат '!#REF!</f>
        <v>#REF!</v>
      </c>
    </row>
    <row r="63" spans="1:33" s="56" customFormat="1" ht="15" customHeight="1">
      <c r="A63" s="143" t="s">
        <v>309</v>
      </c>
      <c r="B63" s="143" t="s">
        <v>301</v>
      </c>
      <c r="C63" s="133" t="s">
        <v>127</v>
      </c>
      <c r="D63" s="104" t="s">
        <v>201</v>
      </c>
      <c r="E63" s="105"/>
      <c r="F63" s="149">
        <f t="shared" si="46"/>
        <v>0</v>
      </c>
      <c r="G63" s="153"/>
      <c r="H63" s="149" t="e">
        <f t="shared" si="43"/>
        <v>#REF!</v>
      </c>
      <c r="I63" s="149" t="e">
        <f t="shared" si="44"/>
        <v>#REF!</v>
      </c>
      <c r="J63" s="153"/>
      <c r="K63" s="154" t="e">
        <f>'Ф2-Перечень меропр с прям зат '!#REF!</f>
        <v>#REF!</v>
      </c>
      <c r="L63" s="154" t="e">
        <f>'Ф2-Перечень меропр с прям зат '!#REF!</f>
        <v>#REF!</v>
      </c>
      <c r="M63" s="153"/>
      <c r="N63" s="154" t="e">
        <f>'Ф2-Перечень меропр с прям зат '!#REF!</f>
        <v>#REF!</v>
      </c>
      <c r="O63" s="154" t="e">
        <f>'Ф2-Перечень меропр с прям зат '!#REF!</f>
        <v>#REF!</v>
      </c>
      <c r="P63" s="153"/>
      <c r="Q63" s="154" t="e">
        <f>'Ф2-Перечень меропр с прям зат '!#REF!</f>
        <v>#REF!</v>
      </c>
      <c r="R63" s="154" t="e">
        <f>'Ф2-Перечень меропр с прям зат '!#REF!</f>
        <v>#REF!</v>
      </c>
      <c r="S63" s="153"/>
      <c r="T63" s="154" t="e">
        <f>'Ф2-Перечень меропр с прям зат '!#REF!</f>
        <v>#REF!</v>
      </c>
      <c r="U63" s="154" t="e">
        <f>'Ф2-Перечень меропр с прям зат '!#REF!</f>
        <v>#REF!</v>
      </c>
      <c r="V63" s="153"/>
      <c r="W63" s="154" t="e">
        <f>'Ф2-Перечень меропр с прям зат '!#REF!</f>
        <v>#REF!</v>
      </c>
      <c r="X63" s="154" t="e">
        <f>'Ф2-Перечень меропр с прям зат '!#REF!</f>
        <v>#REF!</v>
      </c>
      <c r="Y63" s="153"/>
      <c r="Z63" s="154" t="e">
        <f>'Ф2-Перечень меропр с прям зат '!#REF!</f>
        <v>#REF!</v>
      </c>
      <c r="AA63" s="154" t="e">
        <f>'Ф2-Перечень меропр с прям зат '!#REF!</f>
        <v>#REF!</v>
      </c>
      <c r="AB63" s="153"/>
      <c r="AC63" s="154" t="e">
        <f>'Ф2-Перечень меропр с прям зат '!#REF!</f>
        <v>#REF!</v>
      </c>
      <c r="AD63" s="154" t="e">
        <f>'Ф2-Перечень меропр с прям зат '!#REF!</f>
        <v>#REF!</v>
      </c>
      <c r="AE63" s="153"/>
      <c r="AF63" s="154" t="e">
        <f>'Ф2-Перечень меропр с прям зат '!#REF!</f>
        <v>#REF!</v>
      </c>
      <c r="AG63" s="154" t="e">
        <f>'Ф2-Перечень меропр с прям зат '!#REF!</f>
        <v>#REF!</v>
      </c>
    </row>
    <row r="64" spans="1:33" s="56" customFormat="1" ht="15" customHeight="1">
      <c r="A64" s="143" t="s">
        <v>309</v>
      </c>
      <c r="B64" s="143" t="s">
        <v>301</v>
      </c>
      <c r="C64" s="133" t="s">
        <v>128</v>
      </c>
      <c r="D64" s="104" t="s">
        <v>63</v>
      </c>
      <c r="E64" s="105"/>
      <c r="F64" s="149" t="e">
        <f t="shared" si="46"/>
        <v>#REF!</v>
      </c>
      <c r="G64" s="149" t="e">
        <f>J64+M64+P64+S64</f>
        <v>#REF!</v>
      </c>
      <c r="H64" s="149" t="e">
        <f t="shared" si="43"/>
        <v>#REF!</v>
      </c>
      <c r="I64" s="149" t="e">
        <f t="shared" si="44"/>
        <v>#REF!</v>
      </c>
      <c r="J64" s="154" t="e">
        <f>'Ф2-Перечень меропр с прям зат '!#REF!</f>
        <v>#REF!</v>
      </c>
      <c r="K64" s="154" t="e">
        <f>'Ф2-Перечень меропр с прям зат '!#REF!</f>
        <v>#REF!</v>
      </c>
      <c r="L64" s="154" t="e">
        <f>'Ф2-Перечень меропр с прям зат '!#REF!</f>
        <v>#REF!</v>
      </c>
      <c r="M64" s="154" t="e">
        <f>'Ф2-Перечень меропр с прям зат '!#REF!</f>
        <v>#REF!</v>
      </c>
      <c r="N64" s="154" t="e">
        <f>'Ф2-Перечень меропр с прям зат '!#REF!</f>
        <v>#REF!</v>
      </c>
      <c r="O64" s="154" t="e">
        <f>'Ф2-Перечень меропр с прям зат '!#REF!</f>
        <v>#REF!</v>
      </c>
      <c r="P64" s="154" t="e">
        <f>'Ф2-Перечень меропр с прям зат '!#REF!</f>
        <v>#REF!</v>
      </c>
      <c r="Q64" s="154" t="e">
        <f>'Ф2-Перечень меропр с прям зат '!#REF!</f>
        <v>#REF!</v>
      </c>
      <c r="R64" s="154" t="e">
        <f>'Ф2-Перечень меропр с прям зат '!#REF!</f>
        <v>#REF!</v>
      </c>
      <c r="S64" s="154" t="e">
        <f>'Ф2-Перечень меропр с прям зат '!#REF!</f>
        <v>#REF!</v>
      </c>
      <c r="T64" s="154" t="e">
        <f>'Ф2-Перечень меропр с прям зат '!#REF!</f>
        <v>#REF!</v>
      </c>
      <c r="U64" s="154" t="e">
        <f>'Ф2-Перечень меропр с прям зат '!#REF!</f>
        <v>#REF!</v>
      </c>
      <c r="V64" s="154" t="e">
        <f>'Ф2-Перечень меропр с прям зат '!#REF!</f>
        <v>#REF!</v>
      </c>
      <c r="W64" s="154" t="e">
        <f>'Ф2-Перечень меропр с прям зат '!#REF!</f>
        <v>#REF!</v>
      </c>
      <c r="X64" s="154" t="e">
        <f>'Ф2-Перечень меропр с прям зат '!#REF!</f>
        <v>#REF!</v>
      </c>
      <c r="Y64" s="154" t="e">
        <f>'Ф2-Перечень меропр с прям зат '!#REF!</f>
        <v>#REF!</v>
      </c>
      <c r="Z64" s="154" t="e">
        <f>'Ф2-Перечень меропр с прям зат '!#REF!</f>
        <v>#REF!</v>
      </c>
      <c r="AA64" s="154" t="e">
        <f>'Ф2-Перечень меропр с прям зат '!#REF!</f>
        <v>#REF!</v>
      </c>
      <c r="AB64" s="154" t="e">
        <f>'Ф2-Перечень меропр с прям зат '!#REF!</f>
        <v>#REF!</v>
      </c>
      <c r="AC64" s="154" t="e">
        <f>'Ф2-Перечень меропр с прям зат '!#REF!</f>
        <v>#REF!</v>
      </c>
      <c r="AD64" s="154" t="e">
        <f>'Ф2-Перечень меропр с прям зат '!#REF!</f>
        <v>#REF!</v>
      </c>
      <c r="AE64" s="154" t="e">
        <f>'Ф2-Перечень меропр с прям зат '!#REF!</f>
        <v>#REF!</v>
      </c>
      <c r="AF64" s="154" t="e">
        <f>'Ф2-Перечень меропр с прям зат '!#REF!</f>
        <v>#REF!</v>
      </c>
      <c r="AG64" s="154" t="e">
        <f>'Ф2-Перечень меропр с прям зат '!#REF!</f>
        <v>#REF!</v>
      </c>
    </row>
    <row r="65" spans="1:34" s="56" customFormat="1" ht="15" customHeight="1">
      <c r="A65" s="143" t="s">
        <v>309</v>
      </c>
      <c r="B65" s="143" t="s">
        <v>301</v>
      </c>
      <c r="C65" s="133" t="s">
        <v>129</v>
      </c>
      <c r="D65" s="104" t="s">
        <v>64</v>
      </c>
      <c r="E65" s="105" t="s">
        <v>351</v>
      </c>
      <c r="F65" s="149" t="e">
        <f t="shared" si="46"/>
        <v>#REF!</v>
      </c>
      <c r="G65" s="149" t="e">
        <f>J65+M65+P65+S65</f>
        <v>#REF!</v>
      </c>
      <c r="H65" s="149" t="e">
        <f t="shared" si="43"/>
        <v>#REF!</v>
      </c>
      <c r="I65" s="149" t="e">
        <f t="shared" si="44"/>
        <v>#REF!</v>
      </c>
      <c r="J65" s="154" t="e">
        <f>'Ф2-Перечень меропр с прям зат '!#REF!</f>
        <v>#REF!</v>
      </c>
      <c r="K65" s="154" t="e">
        <f>'Ф2-Перечень меропр с прям зат '!#REF!</f>
        <v>#REF!</v>
      </c>
      <c r="L65" s="154" t="e">
        <f>'Ф2-Перечень меропр с прям зат '!#REF!</f>
        <v>#REF!</v>
      </c>
      <c r="M65" s="154" t="e">
        <f>'Ф2-Перечень меропр с прям зат '!#REF!</f>
        <v>#REF!</v>
      </c>
      <c r="N65" s="154" t="e">
        <f>'Ф2-Перечень меропр с прям зат '!#REF!</f>
        <v>#REF!</v>
      </c>
      <c r="O65" s="154" t="e">
        <f>'Ф2-Перечень меропр с прям зат '!#REF!</f>
        <v>#REF!</v>
      </c>
      <c r="P65" s="154" t="e">
        <f>'Ф2-Перечень меропр с прям зат '!#REF!</f>
        <v>#REF!</v>
      </c>
      <c r="Q65" s="154" t="e">
        <f>'Ф2-Перечень меропр с прям зат '!#REF!</f>
        <v>#REF!</v>
      </c>
      <c r="R65" s="154" t="e">
        <f>'Ф2-Перечень меропр с прям зат '!#REF!</f>
        <v>#REF!</v>
      </c>
      <c r="S65" s="154" t="e">
        <f>'Ф2-Перечень меропр с прям зат '!#REF!</f>
        <v>#REF!</v>
      </c>
      <c r="T65" s="154" t="e">
        <f>'Ф2-Перечень меропр с прям зат '!#REF!</f>
        <v>#REF!</v>
      </c>
      <c r="U65" s="154" t="e">
        <f>'Ф2-Перечень меропр с прям зат '!#REF!</f>
        <v>#REF!</v>
      </c>
      <c r="V65" s="154" t="e">
        <f>'Ф2-Перечень меропр с прям зат '!#REF!</f>
        <v>#REF!</v>
      </c>
      <c r="W65" s="154" t="e">
        <f>'Ф2-Перечень меропр с прям зат '!#REF!</f>
        <v>#REF!</v>
      </c>
      <c r="X65" s="154" t="e">
        <f>'Ф2-Перечень меропр с прям зат '!#REF!</f>
        <v>#REF!</v>
      </c>
      <c r="Y65" s="154" t="e">
        <f>'Ф2-Перечень меропр с прям зат '!#REF!</f>
        <v>#REF!</v>
      </c>
      <c r="Z65" s="154" t="e">
        <f>'Ф2-Перечень меропр с прям зат '!#REF!</f>
        <v>#REF!</v>
      </c>
      <c r="AA65" s="154" t="e">
        <f>'Ф2-Перечень меропр с прям зат '!#REF!</f>
        <v>#REF!</v>
      </c>
      <c r="AB65" s="154" t="e">
        <f>'Ф2-Перечень меропр с прям зат '!#REF!</f>
        <v>#REF!</v>
      </c>
      <c r="AC65" s="154" t="e">
        <f>'Ф2-Перечень меропр с прям зат '!#REF!</f>
        <v>#REF!</v>
      </c>
      <c r="AD65" s="154" t="e">
        <f>'Ф2-Перечень меропр с прям зат '!#REF!</f>
        <v>#REF!</v>
      </c>
      <c r="AE65" s="154" t="e">
        <f>'Ф2-Перечень меропр с прям зат '!#REF!</f>
        <v>#REF!</v>
      </c>
      <c r="AF65" s="154" t="e">
        <f>'Ф2-Перечень меропр с прям зат '!#REF!</f>
        <v>#REF!</v>
      </c>
      <c r="AG65" s="154" t="e">
        <f>'Ф2-Перечень меропр с прям зат '!#REF!</f>
        <v>#REF!</v>
      </c>
    </row>
    <row r="66" spans="1:34" s="56" customFormat="1" ht="94.5">
      <c r="A66" s="144" t="s">
        <v>309</v>
      </c>
      <c r="B66" s="144" t="s">
        <v>301</v>
      </c>
      <c r="C66" s="113">
        <v>3</v>
      </c>
      <c r="D66" s="114" t="s">
        <v>278</v>
      </c>
      <c r="E66" s="147" t="s">
        <v>346</v>
      </c>
      <c r="F66" s="155" t="e">
        <f>H66+W66+Z66+AC66+AF66</f>
        <v>#REF!</v>
      </c>
      <c r="G66" s="149">
        <f>J66+M66+P66+S66</f>
        <v>0</v>
      </c>
      <c r="H66" s="149" t="e">
        <f t="shared" si="43"/>
        <v>#REF!</v>
      </c>
      <c r="I66" s="149" t="e">
        <f t="shared" si="44"/>
        <v>#REF!</v>
      </c>
      <c r="J66" s="153"/>
      <c r="K66" s="149" t="e">
        <f>K67+K71</f>
        <v>#REF!</v>
      </c>
      <c r="L66" s="149" t="e">
        <f>L67+L71</f>
        <v>#REF!</v>
      </c>
      <c r="M66" s="153"/>
      <c r="N66" s="149" t="e">
        <f>N67+N71</f>
        <v>#REF!</v>
      </c>
      <c r="O66" s="149" t="e">
        <f>O67+O71</f>
        <v>#REF!</v>
      </c>
      <c r="P66" s="153"/>
      <c r="Q66" s="149" t="e">
        <f>Q67+Q71</f>
        <v>#REF!</v>
      </c>
      <c r="R66" s="149" t="e">
        <f>R67+R71</f>
        <v>#REF!</v>
      </c>
      <c r="S66" s="153"/>
      <c r="T66" s="149" t="e">
        <f>T67+T71</f>
        <v>#REF!</v>
      </c>
      <c r="U66" s="149" t="e">
        <f>U67+U71</f>
        <v>#REF!</v>
      </c>
      <c r="V66" s="153"/>
      <c r="W66" s="149" t="e">
        <f>W67+W71</f>
        <v>#REF!</v>
      </c>
      <c r="X66" s="149" t="e">
        <f>X67+X71</f>
        <v>#REF!</v>
      </c>
      <c r="Y66" s="153"/>
      <c r="Z66" s="149" t="e">
        <f>Z67+Z71</f>
        <v>#REF!</v>
      </c>
      <c r="AA66" s="149" t="e">
        <f>AA67+AA71</f>
        <v>#REF!</v>
      </c>
      <c r="AB66" s="153"/>
      <c r="AC66" s="149" t="e">
        <f>AC67+AC71</f>
        <v>#REF!</v>
      </c>
      <c r="AD66" s="149" t="e">
        <f>AD67+AD71</f>
        <v>#REF!</v>
      </c>
      <c r="AE66" s="153"/>
      <c r="AF66" s="149" t="e">
        <f>AF67+AF71</f>
        <v>#REF!</v>
      </c>
      <c r="AG66" s="149" t="e">
        <f>AG67+AG71</f>
        <v>#REF!</v>
      </c>
    </row>
    <row r="67" spans="1:34" s="56" customFormat="1" ht="15" customHeight="1">
      <c r="A67" s="144" t="s">
        <v>309</v>
      </c>
      <c r="B67" s="144" t="s">
        <v>301</v>
      </c>
      <c r="C67" s="134" t="s">
        <v>66</v>
      </c>
      <c r="D67" s="115" t="s">
        <v>101</v>
      </c>
      <c r="E67" s="123" t="s">
        <v>346</v>
      </c>
      <c r="F67" s="149" t="e">
        <f>H67+W67+Z67+AC67+AF67</f>
        <v>#REF!</v>
      </c>
      <c r="G67" s="153"/>
      <c r="H67" s="149" t="e">
        <f t="shared" si="43"/>
        <v>#REF!</v>
      </c>
      <c r="I67" s="149" t="e">
        <f t="shared" si="44"/>
        <v>#REF!</v>
      </c>
      <c r="J67" s="153"/>
      <c r="K67" s="149" t="e">
        <f>SUM(K68:K70)</f>
        <v>#REF!</v>
      </c>
      <c r="L67" s="149" t="e">
        <f>SUM(L68:L70)</f>
        <v>#REF!</v>
      </c>
      <c r="M67" s="153"/>
      <c r="N67" s="149" t="e">
        <f>SUM(N68:N70)</f>
        <v>#REF!</v>
      </c>
      <c r="O67" s="149" t="e">
        <f>SUM(O68:O70)</f>
        <v>#REF!</v>
      </c>
      <c r="P67" s="153"/>
      <c r="Q67" s="149" t="e">
        <f>SUM(Q68:Q70)</f>
        <v>#REF!</v>
      </c>
      <c r="R67" s="149" t="e">
        <f>SUM(R68:R70)</f>
        <v>#REF!</v>
      </c>
      <c r="S67" s="153"/>
      <c r="T67" s="149" t="e">
        <f>SUM(T68:T70)</f>
        <v>#REF!</v>
      </c>
      <c r="U67" s="149" t="e">
        <f>SUM(U68:U70)</f>
        <v>#REF!</v>
      </c>
      <c r="V67" s="153"/>
      <c r="W67" s="149" t="e">
        <f>SUM(W68:W70)</f>
        <v>#REF!</v>
      </c>
      <c r="X67" s="149" t="e">
        <f>SUM(X68:X70)</f>
        <v>#REF!</v>
      </c>
      <c r="Y67" s="153"/>
      <c r="Z67" s="149" t="e">
        <f>SUM(Z68:Z70)</f>
        <v>#REF!</v>
      </c>
      <c r="AA67" s="149" t="e">
        <f>SUM(AA68:AA70)</f>
        <v>#REF!</v>
      </c>
      <c r="AB67" s="153"/>
      <c r="AC67" s="149" t="e">
        <f>SUM(AC68:AC70)</f>
        <v>#REF!</v>
      </c>
      <c r="AD67" s="149" t="e">
        <f>SUM(AD68:AD70)</f>
        <v>#REF!</v>
      </c>
      <c r="AE67" s="153"/>
      <c r="AF67" s="149" t="e">
        <f>SUM(AF68:AF70)</f>
        <v>#REF!</v>
      </c>
      <c r="AG67" s="149" t="e">
        <f>SUM(AG68:AG70)</f>
        <v>#REF!</v>
      </c>
    </row>
    <row r="68" spans="1:34" s="56" customFormat="1" ht="15" customHeight="1">
      <c r="A68" s="144" t="s">
        <v>309</v>
      </c>
      <c r="B68" s="144" t="s">
        <v>301</v>
      </c>
      <c r="C68" s="135" t="s">
        <v>262</v>
      </c>
      <c r="D68" s="109" t="s">
        <v>263</v>
      </c>
      <c r="E68" s="96" t="s">
        <v>232</v>
      </c>
      <c r="F68" s="149" t="e">
        <f>G68+V68+Y68+AB68+AE68</f>
        <v>#REF!</v>
      </c>
      <c r="G68" s="149" t="e">
        <f>J68+M68+P68+S68</f>
        <v>#REF!</v>
      </c>
      <c r="H68" s="149" t="e">
        <f t="shared" si="43"/>
        <v>#REF!</v>
      </c>
      <c r="I68" s="149" t="e">
        <f t="shared" si="44"/>
        <v>#REF!</v>
      </c>
      <c r="J68" s="156" t="e">
        <f>'Ф2-Перечень меропр с прям зат '!#REF!</f>
        <v>#REF!</v>
      </c>
      <c r="K68" s="156" t="e">
        <f>'Ф2-Перечень меропр с прям зат '!#REF!</f>
        <v>#REF!</v>
      </c>
      <c r="L68" s="156" t="e">
        <f>'Ф2-Перечень меропр с прям зат '!#REF!</f>
        <v>#REF!</v>
      </c>
      <c r="M68" s="156" t="e">
        <f>'Ф2-Перечень меропр с прям зат '!#REF!</f>
        <v>#REF!</v>
      </c>
      <c r="N68" s="156" t="e">
        <f>'Ф2-Перечень меропр с прям зат '!#REF!</f>
        <v>#REF!</v>
      </c>
      <c r="O68" s="156" t="e">
        <f>'Ф2-Перечень меропр с прям зат '!#REF!</f>
        <v>#REF!</v>
      </c>
      <c r="P68" s="156" t="e">
        <f>'Ф2-Перечень меропр с прям зат '!#REF!</f>
        <v>#REF!</v>
      </c>
      <c r="Q68" s="156" t="e">
        <f>'Ф2-Перечень меропр с прям зат '!#REF!</f>
        <v>#REF!</v>
      </c>
      <c r="R68" s="156" t="e">
        <f>'Ф2-Перечень меропр с прям зат '!#REF!</f>
        <v>#REF!</v>
      </c>
      <c r="S68" s="156" t="e">
        <f>'Ф2-Перечень меропр с прям зат '!#REF!</f>
        <v>#REF!</v>
      </c>
      <c r="T68" s="156" t="e">
        <f>'Ф2-Перечень меропр с прям зат '!#REF!</f>
        <v>#REF!</v>
      </c>
      <c r="U68" s="156" t="e">
        <f>'Ф2-Перечень меропр с прям зат '!#REF!</f>
        <v>#REF!</v>
      </c>
      <c r="V68" s="156" t="e">
        <f>'Ф2-Перечень меропр с прям зат '!#REF!</f>
        <v>#REF!</v>
      </c>
      <c r="W68" s="156" t="e">
        <f>'Ф2-Перечень меропр с прям зат '!#REF!</f>
        <v>#REF!</v>
      </c>
      <c r="X68" s="156" t="e">
        <f>'Ф2-Перечень меропр с прям зат '!#REF!</f>
        <v>#REF!</v>
      </c>
      <c r="Y68" s="156" t="e">
        <f>'Ф2-Перечень меропр с прям зат '!#REF!</f>
        <v>#REF!</v>
      </c>
      <c r="Z68" s="156" t="e">
        <f>'Ф2-Перечень меропр с прям зат '!#REF!</f>
        <v>#REF!</v>
      </c>
      <c r="AA68" s="156" t="e">
        <f>'Ф2-Перечень меропр с прям зат '!#REF!</f>
        <v>#REF!</v>
      </c>
      <c r="AB68" s="156" t="e">
        <f>'Ф2-Перечень меропр с прям зат '!#REF!</f>
        <v>#REF!</v>
      </c>
      <c r="AC68" s="156" t="e">
        <f>'Ф2-Перечень меропр с прям зат '!#REF!</f>
        <v>#REF!</v>
      </c>
      <c r="AD68" s="156" t="e">
        <f>'Ф2-Перечень меропр с прям зат '!#REF!</f>
        <v>#REF!</v>
      </c>
      <c r="AE68" s="156" t="e">
        <f>'Ф2-Перечень меропр с прям зат '!#REF!</f>
        <v>#REF!</v>
      </c>
      <c r="AF68" s="156" t="e">
        <f>'Ф2-Перечень меропр с прям зат '!#REF!</f>
        <v>#REF!</v>
      </c>
      <c r="AG68" s="156" t="e">
        <f>'Ф2-Перечень меропр с прям зат '!#REF!</f>
        <v>#REF!</v>
      </c>
    </row>
    <row r="69" spans="1:34" s="56" customFormat="1" ht="15" customHeight="1">
      <c r="A69" s="144" t="s">
        <v>309</v>
      </c>
      <c r="B69" s="144" t="s">
        <v>301</v>
      </c>
      <c r="C69" s="135" t="s">
        <v>264</v>
      </c>
      <c r="D69" s="109" t="s">
        <v>266</v>
      </c>
      <c r="E69" s="96" t="s">
        <v>232</v>
      </c>
      <c r="F69" s="149" t="e">
        <f>G69+V69+Y69+AB69+AE69</f>
        <v>#REF!</v>
      </c>
      <c r="G69" s="149" t="e">
        <f>J69+M69+P69+S69</f>
        <v>#REF!</v>
      </c>
      <c r="H69" s="149" t="e">
        <f t="shared" si="43"/>
        <v>#REF!</v>
      </c>
      <c r="I69" s="149" t="e">
        <f t="shared" si="44"/>
        <v>#REF!</v>
      </c>
      <c r="J69" s="156" t="e">
        <f>'Ф2-Перечень меропр с прям зат '!#REF!</f>
        <v>#REF!</v>
      </c>
      <c r="K69" s="156" t="e">
        <f>'Ф2-Перечень меропр с прям зат '!#REF!</f>
        <v>#REF!</v>
      </c>
      <c r="L69" s="156" t="e">
        <f>'Ф2-Перечень меропр с прям зат '!#REF!</f>
        <v>#REF!</v>
      </c>
      <c r="M69" s="156" t="e">
        <f>'Ф2-Перечень меропр с прям зат '!#REF!</f>
        <v>#REF!</v>
      </c>
      <c r="N69" s="156" t="e">
        <f>'Ф2-Перечень меропр с прям зат '!#REF!</f>
        <v>#REF!</v>
      </c>
      <c r="O69" s="156" t="e">
        <f>'Ф2-Перечень меропр с прям зат '!#REF!</f>
        <v>#REF!</v>
      </c>
      <c r="P69" s="156" t="e">
        <f>'Ф2-Перечень меропр с прям зат '!#REF!</f>
        <v>#REF!</v>
      </c>
      <c r="Q69" s="156" t="e">
        <f>'Ф2-Перечень меропр с прям зат '!#REF!</f>
        <v>#REF!</v>
      </c>
      <c r="R69" s="156" t="e">
        <f>'Ф2-Перечень меропр с прям зат '!#REF!</f>
        <v>#REF!</v>
      </c>
      <c r="S69" s="156" t="e">
        <f>'Ф2-Перечень меропр с прям зат '!#REF!</f>
        <v>#REF!</v>
      </c>
      <c r="T69" s="156" t="e">
        <f>'Ф2-Перечень меропр с прям зат '!#REF!</f>
        <v>#REF!</v>
      </c>
      <c r="U69" s="156" t="e">
        <f>'Ф2-Перечень меропр с прям зат '!#REF!</f>
        <v>#REF!</v>
      </c>
      <c r="V69" s="156" t="e">
        <f>'Ф2-Перечень меропр с прям зат '!#REF!</f>
        <v>#REF!</v>
      </c>
      <c r="W69" s="156" t="e">
        <f>'Ф2-Перечень меропр с прям зат '!#REF!</f>
        <v>#REF!</v>
      </c>
      <c r="X69" s="156" t="e">
        <f>'Ф2-Перечень меропр с прям зат '!#REF!</f>
        <v>#REF!</v>
      </c>
      <c r="Y69" s="156" t="e">
        <f>'Ф2-Перечень меропр с прям зат '!#REF!</f>
        <v>#REF!</v>
      </c>
      <c r="Z69" s="156" t="e">
        <f>'Ф2-Перечень меропр с прям зат '!#REF!</f>
        <v>#REF!</v>
      </c>
      <c r="AA69" s="156" t="e">
        <f>'Ф2-Перечень меропр с прям зат '!#REF!</f>
        <v>#REF!</v>
      </c>
      <c r="AB69" s="156" t="e">
        <f>'Ф2-Перечень меропр с прям зат '!#REF!</f>
        <v>#REF!</v>
      </c>
      <c r="AC69" s="156" t="e">
        <f>'Ф2-Перечень меропр с прям зат '!#REF!</f>
        <v>#REF!</v>
      </c>
      <c r="AD69" s="156" t="e">
        <f>'Ф2-Перечень меропр с прям зат '!#REF!</f>
        <v>#REF!</v>
      </c>
      <c r="AE69" s="156" t="e">
        <f>'Ф2-Перечень меропр с прям зат '!#REF!</f>
        <v>#REF!</v>
      </c>
      <c r="AF69" s="156" t="e">
        <f>'Ф2-Перечень меропр с прям зат '!#REF!</f>
        <v>#REF!</v>
      </c>
      <c r="AG69" s="156" t="e">
        <f>'Ф2-Перечень меропр с прям зат '!#REF!</f>
        <v>#REF!</v>
      </c>
    </row>
    <row r="70" spans="1:34" s="56" customFormat="1" ht="15" customHeight="1">
      <c r="A70" s="144" t="s">
        <v>309</v>
      </c>
      <c r="B70" s="144" t="s">
        <v>301</v>
      </c>
      <c r="C70" s="135" t="s">
        <v>265</v>
      </c>
      <c r="D70" s="109" t="s">
        <v>267</v>
      </c>
      <c r="E70" s="96"/>
      <c r="F70" s="149">
        <f>G70+V70+Y70+AB70+AE70</f>
        <v>0</v>
      </c>
      <c r="G70" s="153"/>
      <c r="H70" s="149" t="e">
        <f t="shared" si="43"/>
        <v>#REF!</v>
      </c>
      <c r="I70" s="149" t="e">
        <f t="shared" si="44"/>
        <v>#REF!</v>
      </c>
      <c r="J70" s="153"/>
      <c r="K70" s="156" t="e">
        <f>'Ф2-Перечень меропр с прям зат '!#REF!</f>
        <v>#REF!</v>
      </c>
      <c r="L70" s="156" t="e">
        <f>'Ф2-Перечень меропр с прям зат '!#REF!</f>
        <v>#REF!</v>
      </c>
      <c r="M70" s="153"/>
      <c r="N70" s="156" t="e">
        <f>'Ф2-Перечень меропр с прям зат '!#REF!</f>
        <v>#REF!</v>
      </c>
      <c r="O70" s="156" t="e">
        <f>'Ф2-Перечень меропр с прям зат '!#REF!</f>
        <v>#REF!</v>
      </c>
      <c r="P70" s="153"/>
      <c r="Q70" s="156" t="e">
        <f>'Ф2-Перечень меропр с прям зат '!#REF!</f>
        <v>#REF!</v>
      </c>
      <c r="R70" s="156" t="e">
        <f>'Ф2-Перечень меропр с прям зат '!#REF!</f>
        <v>#REF!</v>
      </c>
      <c r="S70" s="153"/>
      <c r="T70" s="156" t="e">
        <f>'Ф2-Перечень меропр с прям зат '!#REF!</f>
        <v>#REF!</v>
      </c>
      <c r="U70" s="156" t="e">
        <f>'Ф2-Перечень меропр с прям зат '!#REF!</f>
        <v>#REF!</v>
      </c>
      <c r="V70" s="153"/>
      <c r="W70" s="156" t="e">
        <f>'Ф2-Перечень меропр с прям зат '!#REF!</f>
        <v>#REF!</v>
      </c>
      <c r="X70" s="156" t="e">
        <f>'Ф2-Перечень меропр с прям зат '!#REF!</f>
        <v>#REF!</v>
      </c>
      <c r="Y70" s="153"/>
      <c r="Z70" s="156" t="e">
        <f>'Ф2-Перечень меропр с прям зат '!#REF!</f>
        <v>#REF!</v>
      </c>
      <c r="AA70" s="156" t="e">
        <f>'Ф2-Перечень меропр с прям зат '!#REF!</f>
        <v>#REF!</v>
      </c>
      <c r="AB70" s="153"/>
      <c r="AC70" s="156" t="e">
        <f>'Ф2-Перечень меропр с прям зат '!#REF!</f>
        <v>#REF!</v>
      </c>
      <c r="AD70" s="156" t="e">
        <f>'Ф2-Перечень меропр с прям зат '!#REF!</f>
        <v>#REF!</v>
      </c>
      <c r="AE70" s="153"/>
      <c r="AF70" s="156" t="e">
        <f>'Ф2-Перечень меропр с прям зат '!#REF!</f>
        <v>#REF!</v>
      </c>
      <c r="AG70" s="156" t="e">
        <f>'Ф2-Перечень меропр с прям зат '!#REF!</f>
        <v>#REF!</v>
      </c>
    </row>
    <row r="71" spans="1:34" s="56" customFormat="1" ht="15" customHeight="1">
      <c r="A71" s="144" t="s">
        <v>309</v>
      </c>
      <c r="B71" s="144" t="s">
        <v>301</v>
      </c>
      <c r="C71" s="136" t="s">
        <v>88</v>
      </c>
      <c r="D71" s="110" t="s">
        <v>102</v>
      </c>
      <c r="E71" s="123" t="s">
        <v>346</v>
      </c>
      <c r="F71" s="149" t="e">
        <f>H71+W71+Z71+AC71+AF71</f>
        <v>#REF!</v>
      </c>
      <c r="G71" s="153"/>
      <c r="H71" s="149" t="e">
        <f t="shared" si="43"/>
        <v>#REF!</v>
      </c>
      <c r="I71" s="149" t="e">
        <f t="shared" si="44"/>
        <v>#REF!</v>
      </c>
      <c r="J71" s="153"/>
      <c r="K71" s="149" t="e">
        <f>SUM(K72:K74)</f>
        <v>#REF!</v>
      </c>
      <c r="L71" s="149" t="e">
        <f>SUM(L72:L74)</f>
        <v>#REF!</v>
      </c>
      <c r="M71" s="153"/>
      <c r="N71" s="149" t="e">
        <f>SUM(N72:N74)</f>
        <v>#REF!</v>
      </c>
      <c r="O71" s="149" t="e">
        <f>SUM(O72:O74)</f>
        <v>#REF!</v>
      </c>
      <c r="P71" s="153"/>
      <c r="Q71" s="149" t="e">
        <f>SUM(Q72:Q74)</f>
        <v>#REF!</v>
      </c>
      <c r="R71" s="149" t="e">
        <f>SUM(R72:R74)</f>
        <v>#REF!</v>
      </c>
      <c r="S71" s="153"/>
      <c r="T71" s="149" t="e">
        <f>SUM(T72:T74)</f>
        <v>#REF!</v>
      </c>
      <c r="U71" s="149" t="e">
        <f>SUM(U72:U74)</f>
        <v>#REF!</v>
      </c>
      <c r="V71" s="153"/>
      <c r="W71" s="149" t="e">
        <f>SUM(W72:W74)</f>
        <v>#REF!</v>
      </c>
      <c r="X71" s="149" t="e">
        <f>SUM(X72:X74)</f>
        <v>#REF!</v>
      </c>
      <c r="Y71" s="153"/>
      <c r="Z71" s="149" t="e">
        <f>SUM(Z72:Z74)</f>
        <v>#REF!</v>
      </c>
      <c r="AA71" s="149" t="e">
        <f>SUM(AA72:AA74)</f>
        <v>#REF!</v>
      </c>
      <c r="AB71" s="153"/>
      <c r="AC71" s="149" t="e">
        <f>SUM(AC72:AC74)</f>
        <v>#REF!</v>
      </c>
      <c r="AD71" s="149" t="e">
        <f>SUM(AD72:AD74)</f>
        <v>#REF!</v>
      </c>
      <c r="AE71" s="153"/>
      <c r="AF71" s="149" t="e">
        <f>SUM(AF72:AF74)</f>
        <v>#REF!</v>
      </c>
      <c r="AG71" s="149" t="e">
        <f>SUM(AG72:AG74)</f>
        <v>#REF!</v>
      </c>
    </row>
    <row r="72" spans="1:34" s="56" customFormat="1" ht="15" customHeight="1">
      <c r="A72" s="144" t="s">
        <v>309</v>
      </c>
      <c r="B72" s="144" t="s">
        <v>301</v>
      </c>
      <c r="C72" s="137" t="s">
        <v>268</v>
      </c>
      <c r="D72" s="111" t="s">
        <v>263</v>
      </c>
      <c r="E72" s="96" t="s">
        <v>232</v>
      </c>
      <c r="F72" s="149" t="e">
        <f>G72+V72+Y72+AB72+AE72</f>
        <v>#REF!</v>
      </c>
      <c r="G72" s="149" t="e">
        <f>J72+M72+P72+S72</f>
        <v>#REF!</v>
      </c>
      <c r="H72" s="149" t="e">
        <f t="shared" si="43"/>
        <v>#REF!</v>
      </c>
      <c r="I72" s="149" t="e">
        <f t="shared" si="44"/>
        <v>#REF!</v>
      </c>
      <c r="J72" s="156" t="e">
        <f>'Ф2-Перечень меропр с прям зат '!#REF!</f>
        <v>#REF!</v>
      </c>
      <c r="K72" s="156" t="e">
        <f>'Ф2-Перечень меропр с прям зат '!#REF!</f>
        <v>#REF!</v>
      </c>
      <c r="L72" s="156" t="e">
        <f>'Ф2-Перечень меропр с прям зат '!#REF!</f>
        <v>#REF!</v>
      </c>
      <c r="M72" s="156" t="e">
        <f>'Ф2-Перечень меропр с прям зат '!#REF!</f>
        <v>#REF!</v>
      </c>
      <c r="N72" s="156" t="e">
        <f>'Ф2-Перечень меропр с прям зат '!#REF!</f>
        <v>#REF!</v>
      </c>
      <c r="O72" s="156" t="e">
        <f>'Ф2-Перечень меропр с прям зат '!#REF!</f>
        <v>#REF!</v>
      </c>
      <c r="P72" s="156" t="e">
        <f>'Ф2-Перечень меропр с прям зат '!#REF!</f>
        <v>#REF!</v>
      </c>
      <c r="Q72" s="156" t="e">
        <f>'Ф2-Перечень меропр с прям зат '!#REF!</f>
        <v>#REF!</v>
      </c>
      <c r="R72" s="156" t="e">
        <f>'Ф2-Перечень меропр с прям зат '!#REF!</f>
        <v>#REF!</v>
      </c>
      <c r="S72" s="156" t="e">
        <f>'Ф2-Перечень меропр с прям зат '!#REF!</f>
        <v>#REF!</v>
      </c>
      <c r="T72" s="156" t="e">
        <f>'Ф2-Перечень меропр с прям зат '!#REF!</f>
        <v>#REF!</v>
      </c>
      <c r="U72" s="156" t="e">
        <f>'Ф2-Перечень меропр с прям зат '!#REF!</f>
        <v>#REF!</v>
      </c>
      <c r="V72" s="156" t="e">
        <f>'Ф2-Перечень меропр с прям зат '!#REF!</f>
        <v>#REF!</v>
      </c>
      <c r="W72" s="156" t="e">
        <f>'Ф2-Перечень меропр с прям зат '!#REF!</f>
        <v>#REF!</v>
      </c>
      <c r="X72" s="156" t="e">
        <f>'Ф2-Перечень меропр с прям зат '!#REF!</f>
        <v>#REF!</v>
      </c>
      <c r="Y72" s="156" t="e">
        <f>'Ф2-Перечень меропр с прям зат '!#REF!</f>
        <v>#REF!</v>
      </c>
      <c r="Z72" s="156" t="e">
        <f>'Ф2-Перечень меропр с прям зат '!#REF!</f>
        <v>#REF!</v>
      </c>
      <c r="AA72" s="156" t="e">
        <f>'Ф2-Перечень меропр с прям зат '!#REF!</f>
        <v>#REF!</v>
      </c>
      <c r="AB72" s="156" t="e">
        <f>'Ф2-Перечень меропр с прям зат '!#REF!</f>
        <v>#REF!</v>
      </c>
      <c r="AC72" s="156" t="e">
        <f>'Ф2-Перечень меропр с прям зат '!#REF!</f>
        <v>#REF!</v>
      </c>
      <c r="AD72" s="156" t="e">
        <f>'Ф2-Перечень меропр с прям зат '!#REF!</f>
        <v>#REF!</v>
      </c>
      <c r="AE72" s="156" t="e">
        <f>'Ф2-Перечень меропр с прям зат '!#REF!</f>
        <v>#REF!</v>
      </c>
      <c r="AF72" s="156" t="e">
        <f>'Ф2-Перечень меропр с прям зат '!#REF!</f>
        <v>#REF!</v>
      </c>
      <c r="AG72" s="156" t="e">
        <f>'Ф2-Перечень меропр с прям зат '!#REF!</f>
        <v>#REF!</v>
      </c>
    </row>
    <row r="73" spans="1:34" s="56" customFormat="1" ht="15" customHeight="1">
      <c r="A73" s="144" t="s">
        <v>309</v>
      </c>
      <c r="B73" s="144" t="s">
        <v>301</v>
      </c>
      <c r="C73" s="137" t="s">
        <v>269</v>
      </c>
      <c r="D73" s="111" t="s">
        <v>266</v>
      </c>
      <c r="E73" s="96" t="s">
        <v>232</v>
      </c>
      <c r="F73" s="149" t="e">
        <f>G73+V73+Y73+AB73+AE73</f>
        <v>#REF!</v>
      </c>
      <c r="G73" s="149" t="e">
        <f>J73+M73+P73+S73</f>
        <v>#REF!</v>
      </c>
      <c r="H73" s="149" t="e">
        <f t="shared" si="43"/>
        <v>#REF!</v>
      </c>
      <c r="I73" s="149" t="e">
        <f t="shared" si="44"/>
        <v>#REF!</v>
      </c>
      <c r="J73" s="156" t="e">
        <f>'Ф2-Перечень меропр с прям зат '!#REF!</f>
        <v>#REF!</v>
      </c>
      <c r="K73" s="156" t="e">
        <f>'Ф2-Перечень меропр с прям зат '!#REF!</f>
        <v>#REF!</v>
      </c>
      <c r="L73" s="156" t="e">
        <f>'Ф2-Перечень меропр с прям зат '!#REF!</f>
        <v>#REF!</v>
      </c>
      <c r="M73" s="156" t="e">
        <f>'Ф2-Перечень меропр с прям зат '!#REF!</f>
        <v>#REF!</v>
      </c>
      <c r="N73" s="156" t="e">
        <f>'Ф2-Перечень меропр с прям зат '!#REF!</f>
        <v>#REF!</v>
      </c>
      <c r="O73" s="156" t="e">
        <f>'Ф2-Перечень меропр с прям зат '!#REF!</f>
        <v>#REF!</v>
      </c>
      <c r="P73" s="156" t="e">
        <f>'Ф2-Перечень меропр с прям зат '!#REF!</f>
        <v>#REF!</v>
      </c>
      <c r="Q73" s="156" t="e">
        <f>'Ф2-Перечень меропр с прям зат '!#REF!</f>
        <v>#REF!</v>
      </c>
      <c r="R73" s="156" t="e">
        <f>'Ф2-Перечень меропр с прям зат '!#REF!</f>
        <v>#REF!</v>
      </c>
      <c r="S73" s="156" t="e">
        <f>'Ф2-Перечень меропр с прям зат '!#REF!</f>
        <v>#REF!</v>
      </c>
      <c r="T73" s="156" t="e">
        <f>'Ф2-Перечень меропр с прям зат '!#REF!</f>
        <v>#REF!</v>
      </c>
      <c r="U73" s="156" t="e">
        <f>'Ф2-Перечень меропр с прям зат '!#REF!</f>
        <v>#REF!</v>
      </c>
      <c r="V73" s="156" t="e">
        <f>'Ф2-Перечень меропр с прям зат '!#REF!</f>
        <v>#REF!</v>
      </c>
      <c r="W73" s="156" t="e">
        <f>'Ф2-Перечень меропр с прям зат '!#REF!</f>
        <v>#REF!</v>
      </c>
      <c r="X73" s="156" t="e">
        <f>'Ф2-Перечень меропр с прям зат '!#REF!</f>
        <v>#REF!</v>
      </c>
      <c r="Y73" s="156" t="e">
        <f>'Ф2-Перечень меропр с прям зат '!#REF!</f>
        <v>#REF!</v>
      </c>
      <c r="Z73" s="156" t="e">
        <f>'Ф2-Перечень меропр с прям зат '!#REF!</f>
        <v>#REF!</v>
      </c>
      <c r="AA73" s="156" t="e">
        <f>'Ф2-Перечень меропр с прям зат '!#REF!</f>
        <v>#REF!</v>
      </c>
      <c r="AB73" s="156" t="e">
        <f>'Ф2-Перечень меропр с прям зат '!#REF!</f>
        <v>#REF!</v>
      </c>
      <c r="AC73" s="156" t="e">
        <f>'Ф2-Перечень меропр с прям зат '!#REF!</f>
        <v>#REF!</v>
      </c>
      <c r="AD73" s="156" t="e">
        <f>'Ф2-Перечень меропр с прям зат '!#REF!</f>
        <v>#REF!</v>
      </c>
      <c r="AE73" s="156" t="e">
        <f>'Ф2-Перечень меропр с прям зат '!#REF!</f>
        <v>#REF!</v>
      </c>
      <c r="AF73" s="156" t="e">
        <f>'Ф2-Перечень меропр с прям зат '!#REF!</f>
        <v>#REF!</v>
      </c>
      <c r="AG73" s="156" t="e">
        <f>'Ф2-Перечень меропр с прям зат '!#REF!</f>
        <v>#REF!</v>
      </c>
    </row>
    <row r="74" spans="1:34" s="56" customFormat="1">
      <c r="A74" s="144" t="s">
        <v>309</v>
      </c>
      <c r="B74" s="144" t="s">
        <v>301</v>
      </c>
      <c r="C74" s="137" t="s">
        <v>270</v>
      </c>
      <c r="D74" s="111" t="s">
        <v>267</v>
      </c>
      <c r="E74" s="123" t="s">
        <v>346</v>
      </c>
      <c r="F74" s="149" t="e">
        <f>H74+W74+Z74+AC74+AF74</f>
        <v>#REF!</v>
      </c>
      <c r="G74" s="153"/>
      <c r="H74" s="149" t="e">
        <f t="shared" si="43"/>
        <v>#REF!</v>
      </c>
      <c r="I74" s="149" t="e">
        <f t="shared" si="44"/>
        <v>#REF!</v>
      </c>
      <c r="J74" s="153"/>
      <c r="K74" s="156" t="e">
        <f>'Ф2-Перечень меропр с прям зат '!#REF!</f>
        <v>#REF!</v>
      </c>
      <c r="L74" s="156" t="e">
        <f>'Ф2-Перечень меропр с прям зат '!#REF!</f>
        <v>#REF!</v>
      </c>
      <c r="M74" s="153"/>
      <c r="N74" s="156" t="e">
        <f>'Ф2-Перечень меропр с прям зат '!#REF!</f>
        <v>#REF!</v>
      </c>
      <c r="O74" s="156" t="e">
        <f>'Ф2-Перечень меропр с прям зат '!#REF!</f>
        <v>#REF!</v>
      </c>
      <c r="P74" s="153"/>
      <c r="Q74" s="156" t="e">
        <f>'Ф2-Перечень меропр с прям зат '!#REF!</f>
        <v>#REF!</v>
      </c>
      <c r="R74" s="156" t="e">
        <f>'Ф2-Перечень меропр с прям зат '!#REF!</f>
        <v>#REF!</v>
      </c>
      <c r="S74" s="153"/>
      <c r="T74" s="156" t="e">
        <f>'Ф2-Перечень меропр с прям зат '!#REF!</f>
        <v>#REF!</v>
      </c>
      <c r="U74" s="156" t="e">
        <f>'Ф2-Перечень меропр с прям зат '!#REF!</f>
        <v>#REF!</v>
      </c>
      <c r="V74" s="153"/>
      <c r="W74" s="156" t="e">
        <f>'Ф2-Перечень меропр с прям зат '!#REF!</f>
        <v>#REF!</v>
      </c>
      <c r="X74" s="156" t="e">
        <f>'Ф2-Перечень меропр с прям зат '!#REF!</f>
        <v>#REF!</v>
      </c>
      <c r="Y74" s="153"/>
      <c r="Z74" s="156" t="e">
        <f>'Ф2-Перечень меропр с прям зат '!#REF!</f>
        <v>#REF!</v>
      </c>
      <c r="AA74" s="156" t="e">
        <f>'Ф2-Перечень меропр с прям зат '!#REF!</f>
        <v>#REF!</v>
      </c>
      <c r="AB74" s="153"/>
      <c r="AC74" s="156" t="e">
        <f>'Ф2-Перечень меропр с прям зат '!#REF!</f>
        <v>#REF!</v>
      </c>
      <c r="AD74" s="156" t="e">
        <f>'Ф2-Перечень меропр с прям зат '!#REF!</f>
        <v>#REF!</v>
      </c>
      <c r="AE74" s="153"/>
      <c r="AF74" s="156" t="e">
        <f>'Ф2-Перечень меропр с прям зат '!#REF!</f>
        <v>#REF!</v>
      </c>
      <c r="AG74" s="156" t="e">
        <f>'Ф2-Перечень меропр с прям зат '!#REF!</f>
        <v>#REF!</v>
      </c>
    </row>
    <row r="75" spans="1:34" s="56" customFormat="1" ht="105">
      <c r="A75" s="144" t="s">
        <v>309</v>
      </c>
      <c r="B75" s="144" t="s">
        <v>301</v>
      </c>
      <c r="C75" s="134" t="s">
        <v>347</v>
      </c>
      <c r="D75" s="124" t="s">
        <v>348</v>
      </c>
      <c r="E75" s="123" t="s">
        <v>346</v>
      </c>
      <c r="F75" s="149" t="e">
        <f>H75+W75+Z75+AC75+AF75</f>
        <v>#REF!</v>
      </c>
      <c r="G75" s="153"/>
      <c r="H75" s="152" t="e">
        <f t="shared" si="43"/>
        <v>#REF!</v>
      </c>
      <c r="I75" s="152" t="e">
        <f t="shared" si="44"/>
        <v>#REF!</v>
      </c>
      <c r="J75" s="153"/>
      <c r="K75" s="156" t="e">
        <f>'Ф3-Перечень меропр с сопут эф'!#REF!</f>
        <v>#REF!</v>
      </c>
      <c r="L75" s="156" t="e">
        <f>'Ф3-Перечень меропр с сопут эф'!#REF!</f>
        <v>#REF!</v>
      </c>
      <c r="M75" s="153"/>
      <c r="N75" s="156" t="e">
        <f>'Ф3-Перечень меропр с сопут эф'!#REF!</f>
        <v>#REF!</v>
      </c>
      <c r="O75" s="156" t="e">
        <f>'Ф3-Перечень меропр с сопут эф'!#REF!</f>
        <v>#REF!</v>
      </c>
      <c r="P75" s="153"/>
      <c r="Q75" s="156" t="e">
        <f>'Ф3-Перечень меропр с сопут эф'!#REF!</f>
        <v>#REF!</v>
      </c>
      <c r="R75" s="156" t="e">
        <f>'Ф3-Перечень меропр с сопут эф'!#REF!</f>
        <v>#REF!</v>
      </c>
      <c r="S75" s="153"/>
      <c r="T75" s="156" t="e">
        <f>'Ф3-Перечень меропр с сопут эф'!#REF!</f>
        <v>#REF!</v>
      </c>
      <c r="U75" s="156" t="e">
        <f>'Ф3-Перечень меропр с сопут эф'!#REF!</f>
        <v>#REF!</v>
      </c>
      <c r="V75" s="153"/>
      <c r="W75" s="156" t="e">
        <f>'Ф3-Перечень меропр с сопут эф'!#REF!</f>
        <v>#REF!</v>
      </c>
      <c r="X75" s="156" t="e">
        <f>'Ф3-Перечень меропр с сопут эф'!#REF!</f>
        <v>#REF!</v>
      </c>
      <c r="Y75" s="153"/>
      <c r="Z75" s="156" t="e">
        <f>'Ф3-Перечень меропр с сопут эф'!#REF!</f>
        <v>#REF!</v>
      </c>
      <c r="AA75" s="156" t="e">
        <f>'Ф3-Перечень меропр с сопут эф'!#REF!</f>
        <v>#REF!</v>
      </c>
      <c r="AB75" s="153"/>
      <c r="AC75" s="156" t="e">
        <f>'Ф3-Перечень меропр с сопут эф'!#REF!</f>
        <v>#REF!</v>
      </c>
      <c r="AD75" s="156" t="e">
        <f>'Ф3-Перечень меропр с сопут эф'!#REF!</f>
        <v>#REF!</v>
      </c>
      <c r="AE75" s="153"/>
      <c r="AF75" s="156" t="e">
        <f>'Ф3-Перечень меропр с сопут эф'!#REF!</f>
        <v>#REF!</v>
      </c>
      <c r="AG75" s="156" t="e">
        <f>'Ф3-Перечень меропр с сопут эф'!#REF!</f>
        <v>#REF!</v>
      </c>
    </row>
    <row r="76" spans="1:34" s="91" customFormat="1">
      <c r="A76" s="164"/>
      <c r="B76" s="164"/>
      <c r="C76" s="165"/>
      <c r="D76" s="166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</row>
    <row r="77" spans="1:34" s="56" customFormat="1" ht="18.75">
      <c r="A77" s="157" t="s">
        <v>302</v>
      </c>
      <c r="B77" s="145"/>
      <c r="C77" s="138"/>
      <c r="D77" s="122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</row>
    <row r="78" spans="1:34" s="56" customFormat="1" ht="63">
      <c r="A78" s="146" t="s">
        <v>309</v>
      </c>
      <c r="B78" s="146" t="s">
        <v>302</v>
      </c>
      <c r="C78" s="139"/>
      <c r="D78" s="125" t="s">
        <v>350</v>
      </c>
      <c r="E78" s="126" t="s">
        <v>344</v>
      </c>
      <c r="F78" s="148" t="e">
        <f>G78+V78+Y78+AB78+AE78</f>
        <v>#REF!</v>
      </c>
      <c r="G78" s="148" t="e">
        <f>G79+G82+G85</f>
        <v>#REF!</v>
      </c>
      <c r="H78" s="148" t="e">
        <f t="shared" ref="H78:AG78" si="47">H79+H82+H85</f>
        <v>#REF!</v>
      </c>
      <c r="I78" s="148" t="e">
        <f t="shared" si="47"/>
        <v>#REF!</v>
      </c>
      <c r="J78" s="148" t="e">
        <f t="shared" si="47"/>
        <v>#REF!</v>
      </c>
      <c r="K78" s="148" t="e">
        <f t="shared" si="47"/>
        <v>#REF!</v>
      </c>
      <c r="L78" s="148" t="e">
        <f t="shared" si="47"/>
        <v>#REF!</v>
      </c>
      <c r="M78" s="148" t="e">
        <f t="shared" si="47"/>
        <v>#REF!</v>
      </c>
      <c r="N78" s="148" t="e">
        <f t="shared" si="47"/>
        <v>#REF!</v>
      </c>
      <c r="O78" s="148" t="e">
        <f t="shared" si="47"/>
        <v>#REF!</v>
      </c>
      <c r="P78" s="148" t="e">
        <f t="shared" si="47"/>
        <v>#REF!</v>
      </c>
      <c r="Q78" s="148" t="e">
        <f t="shared" si="47"/>
        <v>#REF!</v>
      </c>
      <c r="R78" s="148" t="e">
        <f t="shared" si="47"/>
        <v>#REF!</v>
      </c>
      <c r="S78" s="148" t="e">
        <f t="shared" si="47"/>
        <v>#REF!</v>
      </c>
      <c r="T78" s="148" t="e">
        <f t="shared" si="47"/>
        <v>#REF!</v>
      </c>
      <c r="U78" s="148" t="e">
        <f t="shared" si="47"/>
        <v>#REF!</v>
      </c>
      <c r="V78" s="148" t="e">
        <f t="shared" si="47"/>
        <v>#REF!</v>
      </c>
      <c r="W78" s="148" t="e">
        <f t="shared" si="47"/>
        <v>#REF!</v>
      </c>
      <c r="X78" s="148" t="e">
        <f t="shared" si="47"/>
        <v>#REF!</v>
      </c>
      <c r="Y78" s="148" t="e">
        <f t="shared" si="47"/>
        <v>#REF!</v>
      </c>
      <c r="Z78" s="148" t="e">
        <f t="shared" si="47"/>
        <v>#REF!</v>
      </c>
      <c r="AA78" s="148" t="e">
        <f t="shared" si="47"/>
        <v>#REF!</v>
      </c>
      <c r="AB78" s="148" t="e">
        <f t="shared" si="47"/>
        <v>#REF!</v>
      </c>
      <c r="AC78" s="148" t="e">
        <f t="shared" si="47"/>
        <v>#REF!</v>
      </c>
      <c r="AD78" s="148" t="e">
        <f t="shared" si="47"/>
        <v>#REF!</v>
      </c>
      <c r="AE78" s="148" t="e">
        <f t="shared" si="47"/>
        <v>#REF!</v>
      </c>
      <c r="AF78" s="148" t="e">
        <f t="shared" si="47"/>
        <v>#REF!</v>
      </c>
      <c r="AG78" s="148" t="e">
        <f t="shared" si="47"/>
        <v>#REF!</v>
      </c>
    </row>
    <row r="79" spans="1:34" s="56" customFormat="1" ht="60">
      <c r="A79" s="142" t="s">
        <v>309</v>
      </c>
      <c r="B79" s="142" t="s">
        <v>302</v>
      </c>
      <c r="C79" s="129">
        <v>1</v>
      </c>
      <c r="D79" s="98" t="s">
        <v>352</v>
      </c>
      <c r="E79" s="123" t="s">
        <v>344</v>
      </c>
      <c r="F79" s="148" t="e">
        <f>G79+V79+Y79+AB79+AE79</f>
        <v>#REF!</v>
      </c>
      <c r="G79" s="149" t="e">
        <f>G80+G81</f>
        <v>#REF!</v>
      </c>
      <c r="H79" s="149" t="e">
        <f t="shared" ref="H79:AG79" si="48">H80+H81</f>
        <v>#REF!</v>
      </c>
      <c r="I79" s="149" t="e">
        <f t="shared" si="48"/>
        <v>#REF!</v>
      </c>
      <c r="J79" s="149" t="e">
        <f t="shared" si="48"/>
        <v>#REF!</v>
      </c>
      <c r="K79" s="149" t="e">
        <f t="shared" si="48"/>
        <v>#REF!</v>
      </c>
      <c r="L79" s="149" t="e">
        <f t="shared" si="48"/>
        <v>#REF!</v>
      </c>
      <c r="M79" s="149" t="e">
        <f t="shared" si="48"/>
        <v>#REF!</v>
      </c>
      <c r="N79" s="149" t="e">
        <f t="shared" si="48"/>
        <v>#REF!</v>
      </c>
      <c r="O79" s="149" t="e">
        <f t="shared" si="48"/>
        <v>#REF!</v>
      </c>
      <c r="P79" s="149" t="e">
        <f t="shared" si="48"/>
        <v>#REF!</v>
      </c>
      <c r="Q79" s="149" t="e">
        <f t="shared" si="48"/>
        <v>#REF!</v>
      </c>
      <c r="R79" s="149" t="e">
        <f t="shared" si="48"/>
        <v>#REF!</v>
      </c>
      <c r="S79" s="149" t="e">
        <f t="shared" si="48"/>
        <v>#REF!</v>
      </c>
      <c r="T79" s="149" t="e">
        <f t="shared" si="48"/>
        <v>#REF!</v>
      </c>
      <c r="U79" s="149" t="e">
        <f t="shared" si="48"/>
        <v>#REF!</v>
      </c>
      <c r="V79" s="149" t="e">
        <f t="shared" si="48"/>
        <v>#REF!</v>
      </c>
      <c r="W79" s="149" t="e">
        <f t="shared" si="48"/>
        <v>#REF!</v>
      </c>
      <c r="X79" s="149" t="e">
        <f t="shared" si="48"/>
        <v>#REF!</v>
      </c>
      <c r="Y79" s="149" t="e">
        <f t="shared" si="48"/>
        <v>#REF!</v>
      </c>
      <c r="Z79" s="149" t="e">
        <f t="shared" si="48"/>
        <v>#REF!</v>
      </c>
      <c r="AA79" s="149" t="e">
        <f t="shared" si="48"/>
        <v>#REF!</v>
      </c>
      <c r="AB79" s="149" t="e">
        <f t="shared" si="48"/>
        <v>#REF!</v>
      </c>
      <c r="AC79" s="149" t="e">
        <f t="shared" si="48"/>
        <v>#REF!</v>
      </c>
      <c r="AD79" s="149" t="e">
        <f t="shared" si="48"/>
        <v>#REF!</v>
      </c>
      <c r="AE79" s="149" t="e">
        <f t="shared" si="48"/>
        <v>#REF!</v>
      </c>
      <c r="AF79" s="149" t="e">
        <f t="shared" si="48"/>
        <v>#REF!</v>
      </c>
      <c r="AG79" s="149" t="e">
        <f t="shared" si="48"/>
        <v>#REF!</v>
      </c>
      <c r="AH79" s="123"/>
    </row>
    <row r="80" spans="1:34" s="56" customFormat="1" ht="26.45" customHeight="1">
      <c r="A80" s="142" t="s">
        <v>309</v>
      </c>
      <c r="B80" s="142" t="s">
        <v>302</v>
      </c>
      <c r="C80" s="130" t="s">
        <v>45</v>
      </c>
      <c r="D80" s="99" t="s">
        <v>101</v>
      </c>
      <c r="E80" s="123" t="s">
        <v>344</v>
      </c>
      <c r="F80" s="150" t="e">
        <f t="shared" ref="F80:F85" si="49">G80+V80+Y80+AB80+AE80</f>
        <v>#REF!</v>
      </c>
      <c r="G80" s="151" t="e">
        <f>'Ф2-Перечень меропр с прям зат '!#REF!</f>
        <v>#REF!</v>
      </c>
      <c r="H80" s="151" t="e">
        <f>'Ф2-Перечень меропр с прям зат '!#REF!</f>
        <v>#REF!</v>
      </c>
      <c r="I80" s="151" t="e">
        <f>'Ф2-Перечень меропр с прям зат '!#REF!</f>
        <v>#REF!</v>
      </c>
      <c r="J80" s="151" t="e">
        <f>'Ф2-Перечень меропр с прям зат '!#REF!</f>
        <v>#REF!</v>
      </c>
      <c r="K80" s="151" t="e">
        <f>'Ф2-Перечень меропр с прям зат '!#REF!</f>
        <v>#REF!</v>
      </c>
      <c r="L80" s="151" t="e">
        <f>'Ф2-Перечень меропр с прям зат '!#REF!</f>
        <v>#REF!</v>
      </c>
      <c r="M80" s="151" t="e">
        <f>'Ф2-Перечень меропр с прям зат '!#REF!</f>
        <v>#REF!</v>
      </c>
      <c r="N80" s="151" t="e">
        <f>'Ф2-Перечень меропр с прям зат '!#REF!</f>
        <v>#REF!</v>
      </c>
      <c r="O80" s="151" t="e">
        <f>'Ф2-Перечень меропр с прям зат '!#REF!</f>
        <v>#REF!</v>
      </c>
      <c r="P80" s="151" t="e">
        <f>'Ф2-Перечень меропр с прям зат '!#REF!</f>
        <v>#REF!</v>
      </c>
      <c r="Q80" s="151" t="e">
        <f>'Ф2-Перечень меропр с прям зат '!#REF!</f>
        <v>#REF!</v>
      </c>
      <c r="R80" s="151" t="e">
        <f>'Ф2-Перечень меропр с прям зат '!#REF!</f>
        <v>#REF!</v>
      </c>
      <c r="S80" s="151" t="e">
        <f>'Ф2-Перечень меропр с прям зат '!#REF!</f>
        <v>#REF!</v>
      </c>
      <c r="T80" s="151" t="e">
        <f>'Ф2-Перечень меропр с прям зат '!#REF!</f>
        <v>#REF!</v>
      </c>
      <c r="U80" s="151" t="e">
        <f>'Ф2-Перечень меропр с прям зат '!#REF!</f>
        <v>#REF!</v>
      </c>
      <c r="V80" s="151" t="e">
        <f>'Ф2-Перечень меропр с прям зат '!#REF!</f>
        <v>#REF!</v>
      </c>
      <c r="W80" s="151" t="e">
        <f>'Ф2-Перечень меропр с прям зат '!#REF!</f>
        <v>#REF!</v>
      </c>
      <c r="X80" s="151" t="e">
        <f>'Ф2-Перечень меропр с прям зат '!#REF!</f>
        <v>#REF!</v>
      </c>
      <c r="Y80" s="151" t="e">
        <f>'Ф2-Перечень меропр с прям зат '!#REF!</f>
        <v>#REF!</v>
      </c>
      <c r="Z80" s="151" t="e">
        <f>'Ф2-Перечень меропр с прям зат '!#REF!</f>
        <v>#REF!</v>
      </c>
      <c r="AA80" s="151" t="e">
        <f>'Ф2-Перечень меропр с прям зат '!#REF!</f>
        <v>#REF!</v>
      </c>
      <c r="AB80" s="151" t="e">
        <f>'Ф2-Перечень меропр с прям зат '!#REF!</f>
        <v>#REF!</v>
      </c>
      <c r="AC80" s="151" t="e">
        <f>'Ф2-Перечень меропр с прям зат '!#REF!</f>
        <v>#REF!</v>
      </c>
      <c r="AD80" s="151" t="e">
        <f>'Ф2-Перечень меропр с прям зат '!#REF!</f>
        <v>#REF!</v>
      </c>
      <c r="AE80" s="151" t="e">
        <f>'Ф2-Перечень меропр с прям зат '!#REF!</f>
        <v>#REF!</v>
      </c>
      <c r="AF80" s="151" t="e">
        <f>'Ф2-Перечень меропр с прям зат '!#REF!</f>
        <v>#REF!</v>
      </c>
      <c r="AG80" s="151" t="e">
        <f>'Ф2-Перечень меропр с прям зат '!#REF!</f>
        <v>#REF!</v>
      </c>
    </row>
    <row r="81" spans="1:33" s="56" customFormat="1">
      <c r="A81" s="142" t="s">
        <v>309</v>
      </c>
      <c r="B81" s="142" t="s">
        <v>302</v>
      </c>
      <c r="C81" s="131" t="s">
        <v>46</v>
      </c>
      <c r="D81" s="100" t="s">
        <v>102</v>
      </c>
      <c r="E81" s="123" t="s">
        <v>344</v>
      </c>
      <c r="F81" s="149" t="e">
        <f t="shared" si="49"/>
        <v>#REF!</v>
      </c>
      <c r="G81" s="152" t="e">
        <f>'Ф2-Перечень меропр с прям зат '!#REF!</f>
        <v>#REF!</v>
      </c>
      <c r="H81" s="152" t="e">
        <f>'Ф2-Перечень меропр с прям зат '!#REF!</f>
        <v>#REF!</v>
      </c>
      <c r="I81" s="152" t="e">
        <f>'Ф2-Перечень меропр с прям зат '!#REF!</f>
        <v>#REF!</v>
      </c>
      <c r="J81" s="152" t="e">
        <f>'Ф2-Перечень меропр с прям зат '!#REF!</f>
        <v>#REF!</v>
      </c>
      <c r="K81" s="152" t="e">
        <f>'Ф2-Перечень меропр с прям зат '!#REF!</f>
        <v>#REF!</v>
      </c>
      <c r="L81" s="152" t="e">
        <f>'Ф2-Перечень меропр с прям зат '!#REF!</f>
        <v>#REF!</v>
      </c>
      <c r="M81" s="152" t="e">
        <f>'Ф2-Перечень меропр с прям зат '!#REF!</f>
        <v>#REF!</v>
      </c>
      <c r="N81" s="152" t="e">
        <f>'Ф2-Перечень меропр с прям зат '!#REF!</f>
        <v>#REF!</v>
      </c>
      <c r="O81" s="152" t="e">
        <f>'Ф2-Перечень меропр с прям зат '!#REF!</f>
        <v>#REF!</v>
      </c>
      <c r="P81" s="152" t="e">
        <f>'Ф2-Перечень меропр с прям зат '!#REF!</f>
        <v>#REF!</v>
      </c>
      <c r="Q81" s="152" t="e">
        <f>'Ф2-Перечень меропр с прям зат '!#REF!</f>
        <v>#REF!</v>
      </c>
      <c r="R81" s="152" t="e">
        <f>'Ф2-Перечень меропр с прям зат '!#REF!</f>
        <v>#REF!</v>
      </c>
      <c r="S81" s="152" t="e">
        <f>'Ф2-Перечень меропр с прям зат '!#REF!</f>
        <v>#REF!</v>
      </c>
      <c r="T81" s="152" t="e">
        <f>'Ф2-Перечень меропр с прям зат '!#REF!</f>
        <v>#REF!</v>
      </c>
      <c r="U81" s="152" t="e">
        <f>'Ф2-Перечень меропр с прям зат '!#REF!</f>
        <v>#REF!</v>
      </c>
      <c r="V81" s="152" t="e">
        <f>'Ф2-Перечень меропр с прям зат '!#REF!</f>
        <v>#REF!</v>
      </c>
      <c r="W81" s="152" t="e">
        <f>'Ф2-Перечень меропр с прям зат '!#REF!</f>
        <v>#REF!</v>
      </c>
      <c r="X81" s="152" t="e">
        <f>'Ф2-Перечень меропр с прям зат '!#REF!</f>
        <v>#REF!</v>
      </c>
      <c r="Y81" s="152" t="e">
        <f>'Ф2-Перечень меропр с прям зат '!#REF!</f>
        <v>#REF!</v>
      </c>
      <c r="Z81" s="152" t="e">
        <f>'Ф2-Перечень меропр с прям зат '!#REF!</f>
        <v>#REF!</v>
      </c>
      <c r="AA81" s="152" t="e">
        <f>'Ф2-Перечень меропр с прям зат '!#REF!</f>
        <v>#REF!</v>
      </c>
      <c r="AB81" s="152" t="e">
        <f>'Ф2-Перечень меропр с прям зат '!#REF!</f>
        <v>#REF!</v>
      </c>
      <c r="AC81" s="152" t="e">
        <f>'Ф2-Перечень меропр с прям зат '!#REF!</f>
        <v>#REF!</v>
      </c>
      <c r="AD81" s="152" t="e">
        <f>'Ф2-Перечень меропр с прям зат '!#REF!</f>
        <v>#REF!</v>
      </c>
      <c r="AE81" s="152" t="e">
        <f>'Ф2-Перечень меропр с прям зат '!#REF!</f>
        <v>#REF!</v>
      </c>
      <c r="AF81" s="152" t="e">
        <f>'Ф2-Перечень меропр с прям зат '!#REF!</f>
        <v>#REF!</v>
      </c>
      <c r="AG81" s="152" t="e">
        <f>'Ф2-Перечень меропр с прям зат '!#REF!</f>
        <v>#REF!</v>
      </c>
    </row>
    <row r="82" spans="1:33" s="56" customFormat="1" ht="90">
      <c r="A82" s="142" t="s">
        <v>309</v>
      </c>
      <c r="B82" s="142" t="s">
        <v>302</v>
      </c>
      <c r="C82" s="101" t="s">
        <v>47</v>
      </c>
      <c r="D82" s="102" t="s">
        <v>276</v>
      </c>
      <c r="E82" s="123" t="s">
        <v>344</v>
      </c>
      <c r="F82" s="149" t="e">
        <f t="shared" si="49"/>
        <v>#REF!</v>
      </c>
      <c r="G82" s="149" t="e">
        <f>G83+G84</f>
        <v>#REF!</v>
      </c>
      <c r="H82" s="149" t="e">
        <f t="shared" ref="H82:AG82" si="50">H83+H84</f>
        <v>#REF!</v>
      </c>
      <c r="I82" s="149" t="e">
        <f t="shared" si="50"/>
        <v>#REF!</v>
      </c>
      <c r="J82" s="149" t="e">
        <f t="shared" si="50"/>
        <v>#REF!</v>
      </c>
      <c r="K82" s="149" t="e">
        <f t="shared" si="50"/>
        <v>#REF!</v>
      </c>
      <c r="L82" s="149" t="e">
        <f t="shared" si="50"/>
        <v>#REF!</v>
      </c>
      <c r="M82" s="149" t="e">
        <f t="shared" si="50"/>
        <v>#REF!</v>
      </c>
      <c r="N82" s="149" t="e">
        <f t="shared" si="50"/>
        <v>#REF!</v>
      </c>
      <c r="O82" s="149" t="e">
        <f t="shared" si="50"/>
        <v>#REF!</v>
      </c>
      <c r="P82" s="149" t="e">
        <f t="shared" si="50"/>
        <v>#REF!</v>
      </c>
      <c r="Q82" s="149" t="e">
        <f t="shared" si="50"/>
        <v>#REF!</v>
      </c>
      <c r="R82" s="149" t="e">
        <f t="shared" si="50"/>
        <v>#REF!</v>
      </c>
      <c r="S82" s="149" t="e">
        <f t="shared" si="50"/>
        <v>#REF!</v>
      </c>
      <c r="T82" s="149" t="e">
        <f t="shared" si="50"/>
        <v>#REF!</v>
      </c>
      <c r="U82" s="149" t="e">
        <f t="shared" si="50"/>
        <v>#REF!</v>
      </c>
      <c r="V82" s="149" t="e">
        <f t="shared" si="50"/>
        <v>#REF!</v>
      </c>
      <c r="W82" s="149" t="e">
        <f t="shared" si="50"/>
        <v>#REF!</v>
      </c>
      <c r="X82" s="149" t="e">
        <f t="shared" si="50"/>
        <v>#REF!</v>
      </c>
      <c r="Y82" s="149" t="e">
        <f t="shared" si="50"/>
        <v>#REF!</v>
      </c>
      <c r="Z82" s="149" t="e">
        <f t="shared" si="50"/>
        <v>#REF!</v>
      </c>
      <c r="AA82" s="149" t="e">
        <f t="shared" si="50"/>
        <v>#REF!</v>
      </c>
      <c r="AB82" s="149" t="e">
        <f t="shared" si="50"/>
        <v>#REF!</v>
      </c>
      <c r="AC82" s="149" t="e">
        <f t="shared" si="50"/>
        <v>#REF!</v>
      </c>
      <c r="AD82" s="149" t="e">
        <f t="shared" si="50"/>
        <v>#REF!</v>
      </c>
      <c r="AE82" s="149" t="e">
        <f t="shared" si="50"/>
        <v>#REF!</v>
      </c>
      <c r="AF82" s="149" t="e">
        <f t="shared" si="50"/>
        <v>#REF!</v>
      </c>
      <c r="AG82" s="149" t="e">
        <f t="shared" si="50"/>
        <v>#REF!</v>
      </c>
    </row>
    <row r="83" spans="1:33" s="56" customFormat="1">
      <c r="A83" s="142" t="s">
        <v>309</v>
      </c>
      <c r="B83" s="142" t="s">
        <v>302</v>
      </c>
      <c r="C83" s="130" t="s">
        <v>116</v>
      </c>
      <c r="D83" s="100" t="s">
        <v>101</v>
      </c>
      <c r="E83" s="123" t="s">
        <v>344</v>
      </c>
      <c r="F83" s="168" t="e">
        <f t="shared" si="49"/>
        <v>#REF!</v>
      </c>
      <c r="G83" s="152" t="e">
        <f>'Ф2-Перечень меропр с прям зат '!#REF!</f>
        <v>#REF!</v>
      </c>
      <c r="H83" s="152" t="e">
        <f>'Ф2-Перечень меропр с прям зат '!#REF!</f>
        <v>#REF!</v>
      </c>
      <c r="I83" s="152" t="e">
        <f>'Ф2-Перечень меропр с прям зат '!#REF!</f>
        <v>#REF!</v>
      </c>
      <c r="J83" s="152" t="e">
        <f>'Ф2-Перечень меропр с прям зат '!#REF!</f>
        <v>#REF!</v>
      </c>
      <c r="K83" s="152" t="e">
        <f>'Ф2-Перечень меропр с прям зат '!#REF!</f>
        <v>#REF!</v>
      </c>
      <c r="L83" s="152" t="e">
        <f>'Ф2-Перечень меропр с прям зат '!#REF!</f>
        <v>#REF!</v>
      </c>
      <c r="M83" s="152" t="e">
        <f>'Ф2-Перечень меропр с прям зат '!#REF!</f>
        <v>#REF!</v>
      </c>
      <c r="N83" s="152" t="e">
        <f>'Ф2-Перечень меропр с прям зат '!#REF!</f>
        <v>#REF!</v>
      </c>
      <c r="O83" s="152" t="e">
        <f>'Ф2-Перечень меропр с прям зат '!#REF!</f>
        <v>#REF!</v>
      </c>
      <c r="P83" s="152" t="e">
        <f>'Ф2-Перечень меропр с прям зат '!#REF!</f>
        <v>#REF!</v>
      </c>
      <c r="Q83" s="152" t="e">
        <f>'Ф2-Перечень меропр с прям зат '!#REF!</f>
        <v>#REF!</v>
      </c>
      <c r="R83" s="152" t="e">
        <f>'Ф2-Перечень меропр с прям зат '!#REF!</f>
        <v>#REF!</v>
      </c>
      <c r="S83" s="152" t="e">
        <f>'Ф2-Перечень меропр с прям зат '!#REF!</f>
        <v>#REF!</v>
      </c>
      <c r="T83" s="152" t="e">
        <f>'Ф2-Перечень меропр с прям зат '!#REF!</f>
        <v>#REF!</v>
      </c>
      <c r="U83" s="152" t="e">
        <f>'Ф2-Перечень меропр с прям зат '!#REF!</f>
        <v>#REF!</v>
      </c>
      <c r="V83" s="152" t="e">
        <f>'Ф2-Перечень меропр с прям зат '!#REF!</f>
        <v>#REF!</v>
      </c>
      <c r="W83" s="152" t="e">
        <f>'Ф2-Перечень меропр с прям зат '!#REF!</f>
        <v>#REF!</v>
      </c>
      <c r="X83" s="152" t="e">
        <f>'Ф2-Перечень меропр с прям зат '!#REF!</f>
        <v>#REF!</v>
      </c>
      <c r="Y83" s="152" t="e">
        <f>'Ф2-Перечень меропр с прям зат '!#REF!</f>
        <v>#REF!</v>
      </c>
      <c r="Z83" s="152" t="e">
        <f>'Ф2-Перечень меропр с прям зат '!#REF!</f>
        <v>#REF!</v>
      </c>
      <c r="AA83" s="152" t="e">
        <f>'Ф2-Перечень меропр с прям зат '!#REF!</f>
        <v>#REF!</v>
      </c>
      <c r="AB83" s="152" t="e">
        <f>'Ф2-Перечень меропр с прям зат '!#REF!</f>
        <v>#REF!</v>
      </c>
      <c r="AC83" s="152" t="e">
        <f>'Ф2-Перечень меропр с прям зат '!#REF!</f>
        <v>#REF!</v>
      </c>
      <c r="AD83" s="152" t="e">
        <f>'Ф2-Перечень меропр с прям зат '!#REF!</f>
        <v>#REF!</v>
      </c>
      <c r="AE83" s="152" t="e">
        <f>'Ф2-Перечень меропр с прям зат '!#REF!</f>
        <v>#REF!</v>
      </c>
      <c r="AF83" s="152" t="e">
        <f>'Ф2-Перечень меропр с прям зат '!#REF!</f>
        <v>#REF!</v>
      </c>
      <c r="AG83" s="152" t="e">
        <f>'Ф2-Перечень меропр с прям зат '!#REF!</f>
        <v>#REF!</v>
      </c>
    </row>
    <row r="84" spans="1:33" s="56" customFormat="1" ht="23.45" customHeight="1">
      <c r="A84" s="142" t="s">
        <v>309</v>
      </c>
      <c r="B84" s="142" t="s">
        <v>302</v>
      </c>
      <c r="C84" s="130" t="s">
        <v>117</v>
      </c>
      <c r="D84" s="98" t="s">
        <v>102</v>
      </c>
      <c r="E84" s="123" t="s">
        <v>344</v>
      </c>
      <c r="F84" s="149" t="e">
        <f t="shared" si="49"/>
        <v>#REF!</v>
      </c>
      <c r="G84" s="152" t="e">
        <f>'Ф2-Перечень меропр с прям зат '!#REF!</f>
        <v>#REF!</v>
      </c>
      <c r="H84" s="152" t="e">
        <f>'Ф2-Перечень меропр с прям зат '!#REF!</f>
        <v>#REF!</v>
      </c>
      <c r="I84" s="152" t="e">
        <f>'Ф2-Перечень меропр с прям зат '!#REF!</f>
        <v>#REF!</v>
      </c>
      <c r="J84" s="152" t="e">
        <f>'Ф2-Перечень меропр с прям зат '!#REF!</f>
        <v>#REF!</v>
      </c>
      <c r="K84" s="152" t="e">
        <f>'Ф2-Перечень меропр с прям зат '!#REF!</f>
        <v>#REF!</v>
      </c>
      <c r="L84" s="152" t="e">
        <f>'Ф2-Перечень меропр с прям зат '!#REF!</f>
        <v>#REF!</v>
      </c>
      <c r="M84" s="152" t="e">
        <f>'Ф2-Перечень меропр с прям зат '!#REF!</f>
        <v>#REF!</v>
      </c>
      <c r="N84" s="152" t="e">
        <f>'Ф2-Перечень меропр с прям зат '!#REF!</f>
        <v>#REF!</v>
      </c>
      <c r="O84" s="152" t="e">
        <f>'Ф2-Перечень меропр с прям зат '!#REF!</f>
        <v>#REF!</v>
      </c>
      <c r="P84" s="152" t="e">
        <f>'Ф2-Перечень меропр с прям зат '!#REF!</f>
        <v>#REF!</v>
      </c>
      <c r="Q84" s="152" t="e">
        <f>'Ф2-Перечень меропр с прям зат '!#REF!</f>
        <v>#REF!</v>
      </c>
      <c r="R84" s="152" t="e">
        <f>'Ф2-Перечень меропр с прям зат '!#REF!</f>
        <v>#REF!</v>
      </c>
      <c r="S84" s="152" t="e">
        <f>'Ф2-Перечень меропр с прям зат '!#REF!</f>
        <v>#REF!</v>
      </c>
      <c r="T84" s="152" t="e">
        <f>'Ф2-Перечень меропр с прям зат '!#REF!</f>
        <v>#REF!</v>
      </c>
      <c r="U84" s="152" t="e">
        <f>'Ф2-Перечень меропр с прям зат '!#REF!</f>
        <v>#REF!</v>
      </c>
      <c r="V84" s="152" t="e">
        <f>'Ф2-Перечень меропр с прям зат '!#REF!</f>
        <v>#REF!</v>
      </c>
      <c r="W84" s="152" t="e">
        <f>'Ф2-Перечень меропр с прям зат '!#REF!</f>
        <v>#REF!</v>
      </c>
      <c r="X84" s="152" t="e">
        <f>'Ф2-Перечень меропр с прям зат '!#REF!</f>
        <v>#REF!</v>
      </c>
      <c r="Y84" s="152" t="e">
        <f>'Ф2-Перечень меропр с прям зат '!#REF!</f>
        <v>#REF!</v>
      </c>
      <c r="Z84" s="152" t="e">
        <f>'Ф2-Перечень меропр с прям зат '!#REF!</f>
        <v>#REF!</v>
      </c>
      <c r="AA84" s="152" t="e">
        <f>'Ф2-Перечень меропр с прям зат '!#REF!</f>
        <v>#REF!</v>
      </c>
      <c r="AB84" s="152" t="e">
        <f>'Ф2-Перечень меропр с прям зат '!#REF!</f>
        <v>#REF!</v>
      </c>
      <c r="AC84" s="152" t="e">
        <f>'Ф2-Перечень меропр с прям зат '!#REF!</f>
        <v>#REF!</v>
      </c>
      <c r="AD84" s="152" t="e">
        <f>'Ф2-Перечень меропр с прям зат '!#REF!</f>
        <v>#REF!</v>
      </c>
      <c r="AE84" s="152" t="e">
        <f>'Ф2-Перечень меропр с прям зат '!#REF!</f>
        <v>#REF!</v>
      </c>
      <c r="AF84" s="152" t="e">
        <f>'Ф2-Перечень меропр с прям зат '!#REF!</f>
        <v>#REF!</v>
      </c>
      <c r="AG84" s="152" t="e">
        <f>'Ф2-Перечень меропр с прям зат '!#REF!</f>
        <v>#REF!</v>
      </c>
    </row>
    <row r="85" spans="1:33" s="56" customFormat="1" ht="39" customHeight="1">
      <c r="A85" s="142" t="s">
        <v>309</v>
      </c>
      <c r="B85" s="142" t="s">
        <v>302</v>
      </c>
      <c r="C85" s="130" t="s">
        <v>347</v>
      </c>
      <c r="D85" s="98" t="s">
        <v>348</v>
      </c>
      <c r="E85" s="123" t="s">
        <v>344</v>
      </c>
      <c r="F85" s="149" t="e">
        <f t="shared" si="49"/>
        <v>#REF!</v>
      </c>
      <c r="G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H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I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J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8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86" spans="1:33" s="56" customFormat="1" ht="75" customHeight="1">
      <c r="A86" s="146" t="s">
        <v>309</v>
      </c>
      <c r="B86" s="146" t="s">
        <v>302</v>
      </c>
      <c r="C86" s="140"/>
      <c r="D86" s="125" t="s">
        <v>349</v>
      </c>
      <c r="E86" s="123" t="s">
        <v>346</v>
      </c>
      <c r="F86" s="149" t="e">
        <f>H86+W86+Z86+AC86+AF86</f>
        <v>#REF!</v>
      </c>
      <c r="G86" s="153"/>
      <c r="H86" s="149" t="e">
        <f t="shared" ref="H86:H110" si="51">K86+N86+Q86+T86</f>
        <v>#REF!</v>
      </c>
      <c r="I86" s="149" t="e">
        <f t="shared" ref="I86:I110" si="52">L86+O86+R86+U86</f>
        <v>#REF!</v>
      </c>
      <c r="J86" s="153"/>
      <c r="K86" s="149" t="e">
        <f>K87+K102+K111</f>
        <v>#REF!</v>
      </c>
      <c r="L86" s="149" t="e">
        <f>L87+L102+L111</f>
        <v>#REF!</v>
      </c>
      <c r="M86" s="153"/>
      <c r="N86" s="149" t="e">
        <f>N87+N102+N111</f>
        <v>#REF!</v>
      </c>
      <c r="O86" s="149" t="e">
        <f>O87+O102+O111</f>
        <v>#REF!</v>
      </c>
      <c r="P86" s="153"/>
      <c r="Q86" s="149" t="e">
        <f>Q87+Q102+Q111</f>
        <v>#REF!</v>
      </c>
      <c r="R86" s="149" t="e">
        <f>R87+R102+R111</f>
        <v>#REF!</v>
      </c>
      <c r="S86" s="153"/>
      <c r="T86" s="149" t="e">
        <f>T87+T102+T111</f>
        <v>#REF!</v>
      </c>
      <c r="U86" s="149" t="e">
        <f>U87+U102+U111</f>
        <v>#REF!</v>
      </c>
      <c r="V86" s="153"/>
      <c r="W86" s="149" t="e">
        <f>W87+W102+W111</f>
        <v>#REF!</v>
      </c>
      <c r="X86" s="149" t="e">
        <f>X87+X102+X111</f>
        <v>#REF!</v>
      </c>
      <c r="Y86" s="153"/>
      <c r="Z86" s="149" t="e">
        <f>Z87+Z102+Z111</f>
        <v>#REF!</v>
      </c>
      <c r="AA86" s="149" t="e">
        <f>AA87+AA102+AA111</f>
        <v>#REF!</v>
      </c>
      <c r="AB86" s="153"/>
      <c r="AC86" s="149" t="e">
        <f>AC87+AC102+AC111</f>
        <v>#REF!</v>
      </c>
      <c r="AD86" s="149" t="e">
        <f>AD87+AD102+AD111</f>
        <v>#REF!</v>
      </c>
      <c r="AE86" s="153"/>
      <c r="AF86" s="149" t="e">
        <f>AF87+AF102+AF111</f>
        <v>#REF!</v>
      </c>
      <c r="AG86" s="149" t="e">
        <f>AG87+AG102+AG111</f>
        <v>#REF!</v>
      </c>
    </row>
    <row r="87" spans="1:33" s="56" customFormat="1" ht="120">
      <c r="A87" s="143" t="s">
        <v>309</v>
      </c>
      <c r="B87" s="143" t="s">
        <v>302</v>
      </c>
      <c r="C87" s="132" t="s">
        <v>147</v>
      </c>
      <c r="D87" s="106" t="s">
        <v>317</v>
      </c>
      <c r="E87" s="123" t="s">
        <v>346</v>
      </c>
      <c r="F87" s="149" t="e">
        <f>H87+W87+Z87+AC87+AF87</f>
        <v>#REF!</v>
      </c>
      <c r="G87" s="153"/>
      <c r="H87" s="149" t="e">
        <f t="shared" si="51"/>
        <v>#REF!</v>
      </c>
      <c r="I87" s="149" t="e">
        <f t="shared" si="52"/>
        <v>#REF!</v>
      </c>
      <c r="J87" s="153"/>
      <c r="K87" s="149" t="e">
        <f>K88+K95</f>
        <v>#REF!</v>
      </c>
      <c r="L87" s="149" t="e">
        <f>L88+L95</f>
        <v>#REF!</v>
      </c>
      <c r="M87" s="153"/>
      <c r="N87" s="149" t="e">
        <f>N88+N95</f>
        <v>#REF!</v>
      </c>
      <c r="O87" s="149" t="e">
        <f>O88+O95</f>
        <v>#REF!</v>
      </c>
      <c r="P87" s="153"/>
      <c r="Q87" s="149" t="e">
        <f>Q88+Q95</f>
        <v>#REF!</v>
      </c>
      <c r="R87" s="149" t="e">
        <f>R88+R95</f>
        <v>#REF!</v>
      </c>
      <c r="S87" s="153"/>
      <c r="T87" s="149" t="e">
        <f>T88+T95</f>
        <v>#REF!</v>
      </c>
      <c r="U87" s="149" t="e">
        <f>U88+U95</f>
        <v>#REF!</v>
      </c>
      <c r="V87" s="153"/>
      <c r="W87" s="149" t="e">
        <f>W88+W95</f>
        <v>#REF!</v>
      </c>
      <c r="X87" s="149" t="e">
        <f>X88+X95</f>
        <v>#REF!</v>
      </c>
      <c r="Y87" s="153"/>
      <c r="Z87" s="149" t="e">
        <f>Z88+Z95</f>
        <v>#REF!</v>
      </c>
      <c r="AA87" s="149" t="e">
        <f>AA88+AA95</f>
        <v>#REF!</v>
      </c>
      <c r="AB87" s="153"/>
      <c r="AC87" s="149" t="e">
        <f>AC88+AC95</f>
        <v>#REF!</v>
      </c>
      <c r="AD87" s="149" t="e">
        <f>AD88+AD95</f>
        <v>#REF!</v>
      </c>
      <c r="AE87" s="153"/>
      <c r="AF87" s="149" t="e">
        <f>AF88+AF95</f>
        <v>#REF!</v>
      </c>
      <c r="AG87" s="149" t="e">
        <f>AG88+AG95</f>
        <v>#REF!</v>
      </c>
    </row>
    <row r="88" spans="1:33" s="56" customFormat="1">
      <c r="A88" s="143" t="s">
        <v>309</v>
      </c>
      <c r="B88" s="143" t="s">
        <v>302</v>
      </c>
      <c r="C88" s="132" t="s">
        <v>52</v>
      </c>
      <c r="D88" s="107" t="s">
        <v>101</v>
      </c>
      <c r="E88" s="123" t="s">
        <v>346</v>
      </c>
      <c r="F88" s="149" t="e">
        <f>H88+W88+Z88+AC88+AF88</f>
        <v>#REF!</v>
      </c>
      <c r="G88" s="153"/>
      <c r="H88" s="149" t="e">
        <f t="shared" si="51"/>
        <v>#REF!</v>
      </c>
      <c r="I88" s="149" t="e">
        <f t="shared" si="52"/>
        <v>#REF!</v>
      </c>
      <c r="J88" s="153"/>
      <c r="K88" s="149" t="e">
        <f>SUM(K89:K94)</f>
        <v>#REF!</v>
      </c>
      <c r="L88" s="149" t="e">
        <f>SUM(L89:L94)</f>
        <v>#REF!</v>
      </c>
      <c r="M88" s="153"/>
      <c r="N88" s="149" t="e">
        <f>SUM(N89:N94)</f>
        <v>#REF!</v>
      </c>
      <c r="O88" s="149" t="e">
        <f>SUM(O89:O94)</f>
        <v>#REF!</v>
      </c>
      <c r="P88" s="153"/>
      <c r="Q88" s="149" t="e">
        <f>SUM(Q89:Q94)</f>
        <v>#REF!</v>
      </c>
      <c r="R88" s="149" t="e">
        <f>SUM(R89:R94)</f>
        <v>#REF!</v>
      </c>
      <c r="S88" s="153"/>
      <c r="T88" s="149" t="e">
        <f>SUM(T89:T94)</f>
        <v>#REF!</v>
      </c>
      <c r="U88" s="149" t="e">
        <f>SUM(U89:U94)</f>
        <v>#REF!</v>
      </c>
      <c r="V88" s="153"/>
      <c r="W88" s="149" t="e">
        <f>SUM(W89:W94)</f>
        <v>#REF!</v>
      </c>
      <c r="X88" s="149" t="e">
        <f>SUM(X89:X94)</f>
        <v>#REF!</v>
      </c>
      <c r="Y88" s="153"/>
      <c r="Z88" s="149" t="e">
        <f>SUM(Z89:Z94)</f>
        <v>#REF!</v>
      </c>
      <c r="AA88" s="149" t="e">
        <f>SUM(AA89:AA94)</f>
        <v>#REF!</v>
      </c>
      <c r="AB88" s="153"/>
      <c r="AC88" s="149" t="e">
        <f>SUM(AC89:AC94)</f>
        <v>#REF!</v>
      </c>
      <c r="AD88" s="149" t="e">
        <f>SUM(AD89:AD94)</f>
        <v>#REF!</v>
      </c>
      <c r="AE88" s="153"/>
      <c r="AF88" s="149" t="e">
        <f>SUM(AF89:AF94)</f>
        <v>#REF!</v>
      </c>
      <c r="AG88" s="149" t="e">
        <f>SUM(AG89:AG94)</f>
        <v>#REF!</v>
      </c>
    </row>
    <row r="89" spans="1:33" s="56" customFormat="1" ht="18.600000000000001" customHeight="1">
      <c r="A89" s="143" t="s">
        <v>309</v>
      </c>
      <c r="B89" s="143" t="s">
        <v>302</v>
      </c>
      <c r="C89" s="133" t="s">
        <v>118</v>
      </c>
      <c r="D89" s="108" t="s">
        <v>103</v>
      </c>
      <c r="E89" s="105" t="s">
        <v>344</v>
      </c>
      <c r="F89" s="149" t="e">
        <f t="shared" ref="F89:F94" si="53">G89+V89+Y89+AB89+AE89</f>
        <v>#REF!</v>
      </c>
      <c r="G89" s="149" t="e">
        <f>J89+M89+P89+S89</f>
        <v>#REF!</v>
      </c>
      <c r="H89" s="149" t="e">
        <f t="shared" si="51"/>
        <v>#REF!</v>
      </c>
      <c r="I89" s="149" t="e">
        <f t="shared" si="52"/>
        <v>#REF!</v>
      </c>
      <c r="J89" s="154" t="e">
        <f>'Ф2-Перечень меропр с прям зат '!#REF!</f>
        <v>#REF!</v>
      </c>
      <c r="K89" s="154" t="e">
        <f>'Ф2-Перечень меропр с прям зат '!#REF!</f>
        <v>#REF!</v>
      </c>
      <c r="L89" s="154" t="e">
        <f>'Ф2-Перечень меропр с прям зат '!#REF!</f>
        <v>#REF!</v>
      </c>
      <c r="M89" s="154" t="e">
        <f>'Ф2-Перечень меропр с прям зат '!#REF!</f>
        <v>#REF!</v>
      </c>
      <c r="N89" s="154" t="e">
        <f>'Ф2-Перечень меропр с прям зат '!#REF!</f>
        <v>#REF!</v>
      </c>
      <c r="O89" s="154" t="e">
        <f>'Ф2-Перечень меропр с прям зат '!#REF!</f>
        <v>#REF!</v>
      </c>
      <c r="P89" s="154" t="e">
        <f>'Ф2-Перечень меропр с прям зат '!#REF!</f>
        <v>#REF!</v>
      </c>
      <c r="Q89" s="154" t="e">
        <f>'Ф2-Перечень меропр с прям зат '!#REF!</f>
        <v>#REF!</v>
      </c>
      <c r="R89" s="154" t="e">
        <f>'Ф2-Перечень меропр с прям зат '!#REF!</f>
        <v>#REF!</v>
      </c>
      <c r="S89" s="154" t="e">
        <f>'Ф2-Перечень меропр с прям зат '!#REF!</f>
        <v>#REF!</v>
      </c>
      <c r="T89" s="154" t="e">
        <f>'Ф2-Перечень меропр с прям зат '!#REF!</f>
        <v>#REF!</v>
      </c>
      <c r="U89" s="154" t="e">
        <f>'Ф2-Перечень меропр с прям зат '!#REF!</f>
        <v>#REF!</v>
      </c>
      <c r="V89" s="154" t="e">
        <f>'Ф2-Перечень меропр с прям зат '!#REF!</f>
        <v>#REF!</v>
      </c>
      <c r="W89" s="154" t="e">
        <f>'Ф2-Перечень меропр с прям зат '!#REF!</f>
        <v>#REF!</v>
      </c>
      <c r="X89" s="154" t="e">
        <f>'Ф2-Перечень меропр с прям зат '!#REF!</f>
        <v>#REF!</v>
      </c>
      <c r="Y89" s="154" t="e">
        <f>'Ф2-Перечень меропр с прям зат '!#REF!</f>
        <v>#REF!</v>
      </c>
      <c r="Z89" s="154" t="e">
        <f>'Ф2-Перечень меропр с прям зат '!#REF!</f>
        <v>#REF!</v>
      </c>
      <c r="AA89" s="154" t="e">
        <f>'Ф2-Перечень меропр с прям зат '!#REF!</f>
        <v>#REF!</v>
      </c>
      <c r="AB89" s="154" t="e">
        <f>'Ф2-Перечень меропр с прям зат '!#REF!</f>
        <v>#REF!</v>
      </c>
      <c r="AC89" s="154" t="e">
        <f>'Ф2-Перечень меропр с прям зат '!#REF!</f>
        <v>#REF!</v>
      </c>
      <c r="AD89" s="154" t="e">
        <f>'Ф2-Перечень меропр с прям зат '!#REF!</f>
        <v>#REF!</v>
      </c>
      <c r="AE89" s="154" t="e">
        <f>'Ф2-Перечень меропр с прям зат '!#REF!</f>
        <v>#REF!</v>
      </c>
      <c r="AF89" s="154" t="e">
        <f>'Ф2-Перечень меропр с прям зат '!#REF!</f>
        <v>#REF!</v>
      </c>
      <c r="AG89" s="154" t="e">
        <f>'Ф2-Перечень меропр с прям зат '!#REF!</f>
        <v>#REF!</v>
      </c>
    </row>
    <row r="90" spans="1:33" s="56" customFormat="1" ht="25.5">
      <c r="A90" s="143" t="s">
        <v>309</v>
      </c>
      <c r="B90" s="143" t="s">
        <v>302</v>
      </c>
      <c r="C90" s="133" t="s">
        <v>119</v>
      </c>
      <c r="D90" s="104" t="s">
        <v>310</v>
      </c>
      <c r="E90" s="105" t="s">
        <v>60</v>
      </c>
      <c r="F90" s="149" t="e">
        <f t="shared" si="53"/>
        <v>#REF!</v>
      </c>
      <c r="G90" s="149" t="e">
        <f>J90+M90+P90+S90</f>
        <v>#REF!</v>
      </c>
      <c r="H90" s="149" t="e">
        <f t="shared" si="51"/>
        <v>#REF!</v>
      </c>
      <c r="I90" s="149" t="e">
        <f t="shared" si="52"/>
        <v>#REF!</v>
      </c>
      <c r="J90" s="154" t="e">
        <f>'Ф2-Перечень меропр с прям зат '!#REF!</f>
        <v>#REF!</v>
      </c>
      <c r="K90" s="154" t="e">
        <f>'Ф2-Перечень меропр с прям зат '!#REF!</f>
        <v>#REF!</v>
      </c>
      <c r="L90" s="154" t="e">
        <f>'Ф2-Перечень меропр с прям зат '!#REF!</f>
        <v>#REF!</v>
      </c>
      <c r="M90" s="154" t="e">
        <f>'Ф2-Перечень меропр с прям зат '!#REF!</f>
        <v>#REF!</v>
      </c>
      <c r="N90" s="154" t="e">
        <f>'Ф2-Перечень меропр с прям зат '!#REF!</f>
        <v>#REF!</v>
      </c>
      <c r="O90" s="154" t="e">
        <f>'Ф2-Перечень меропр с прям зат '!#REF!</f>
        <v>#REF!</v>
      </c>
      <c r="P90" s="154" t="e">
        <f>'Ф2-Перечень меропр с прям зат '!#REF!</f>
        <v>#REF!</v>
      </c>
      <c r="Q90" s="154" t="e">
        <f>'Ф2-Перечень меропр с прям зат '!#REF!</f>
        <v>#REF!</v>
      </c>
      <c r="R90" s="154" t="e">
        <f>'Ф2-Перечень меропр с прям зат '!#REF!</f>
        <v>#REF!</v>
      </c>
      <c r="S90" s="154" t="e">
        <f>'Ф2-Перечень меропр с прям зат '!#REF!</f>
        <v>#REF!</v>
      </c>
      <c r="T90" s="154" t="e">
        <f>'Ф2-Перечень меропр с прям зат '!#REF!</f>
        <v>#REF!</v>
      </c>
      <c r="U90" s="154" t="e">
        <f>'Ф2-Перечень меропр с прям зат '!#REF!</f>
        <v>#REF!</v>
      </c>
      <c r="V90" s="154" t="e">
        <f>'Ф2-Перечень меропр с прям зат '!#REF!</f>
        <v>#REF!</v>
      </c>
      <c r="W90" s="154" t="e">
        <f>'Ф2-Перечень меропр с прям зат '!#REF!</f>
        <v>#REF!</v>
      </c>
      <c r="X90" s="154" t="e">
        <f>'Ф2-Перечень меропр с прям зат '!#REF!</f>
        <v>#REF!</v>
      </c>
      <c r="Y90" s="154" t="e">
        <f>'Ф2-Перечень меропр с прям зат '!#REF!</f>
        <v>#REF!</v>
      </c>
      <c r="Z90" s="154" t="e">
        <f>'Ф2-Перечень меропр с прям зат '!#REF!</f>
        <v>#REF!</v>
      </c>
      <c r="AA90" s="154" t="e">
        <f>'Ф2-Перечень меропр с прям зат '!#REF!</f>
        <v>#REF!</v>
      </c>
      <c r="AB90" s="154" t="e">
        <f>'Ф2-Перечень меропр с прям зат '!#REF!</f>
        <v>#REF!</v>
      </c>
      <c r="AC90" s="154" t="e">
        <f>'Ф2-Перечень меропр с прям зат '!#REF!</f>
        <v>#REF!</v>
      </c>
      <c r="AD90" s="154" t="e">
        <f>'Ф2-Перечень меропр с прям зат '!#REF!</f>
        <v>#REF!</v>
      </c>
      <c r="AE90" s="154" t="e">
        <f>'Ф2-Перечень меропр с прям зат '!#REF!</f>
        <v>#REF!</v>
      </c>
      <c r="AF90" s="154" t="e">
        <f>'Ф2-Перечень меропр с прям зат '!#REF!</f>
        <v>#REF!</v>
      </c>
      <c r="AG90" s="154" t="e">
        <f>'Ф2-Перечень меропр с прям зат '!#REF!</f>
        <v>#REF!</v>
      </c>
    </row>
    <row r="91" spans="1:33" s="56" customFormat="1" ht="25.5">
      <c r="A91" s="143" t="s">
        <v>309</v>
      </c>
      <c r="B91" s="143" t="s">
        <v>302</v>
      </c>
      <c r="C91" s="133" t="s">
        <v>120</v>
      </c>
      <c r="D91" s="104" t="s">
        <v>261</v>
      </c>
      <c r="E91" s="105" t="s">
        <v>351</v>
      </c>
      <c r="F91" s="149" t="e">
        <f t="shared" si="53"/>
        <v>#REF!</v>
      </c>
      <c r="G91" s="149" t="e">
        <f>J91+M91+P91+S91</f>
        <v>#REF!</v>
      </c>
      <c r="H91" s="149" t="e">
        <f t="shared" si="51"/>
        <v>#REF!</v>
      </c>
      <c r="I91" s="149" t="e">
        <f t="shared" si="52"/>
        <v>#REF!</v>
      </c>
      <c r="J91" s="154" t="e">
        <f>'Ф2-Перечень меропр с прям зат '!#REF!</f>
        <v>#REF!</v>
      </c>
      <c r="K91" s="154" t="e">
        <f>'Ф2-Перечень меропр с прям зат '!#REF!</f>
        <v>#REF!</v>
      </c>
      <c r="L91" s="154" t="e">
        <f>'Ф2-Перечень меропр с прям зат '!#REF!</f>
        <v>#REF!</v>
      </c>
      <c r="M91" s="154" t="e">
        <f>'Ф2-Перечень меропр с прям зат '!#REF!</f>
        <v>#REF!</v>
      </c>
      <c r="N91" s="154" t="e">
        <f>'Ф2-Перечень меропр с прям зат '!#REF!</f>
        <v>#REF!</v>
      </c>
      <c r="O91" s="154" t="e">
        <f>'Ф2-Перечень меропр с прям зат '!#REF!</f>
        <v>#REF!</v>
      </c>
      <c r="P91" s="154" t="e">
        <f>'Ф2-Перечень меропр с прям зат '!#REF!</f>
        <v>#REF!</v>
      </c>
      <c r="Q91" s="154" t="e">
        <f>'Ф2-Перечень меропр с прям зат '!#REF!</f>
        <v>#REF!</v>
      </c>
      <c r="R91" s="154" t="e">
        <f>'Ф2-Перечень меропр с прям зат '!#REF!</f>
        <v>#REF!</v>
      </c>
      <c r="S91" s="154" t="e">
        <f>'Ф2-Перечень меропр с прям зат '!#REF!</f>
        <v>#REF!</v>
      </c>
      <c r="T91" s="154" t="e">
        <f>'Ф2-Перечень меропр с прям зат '!#REF!</f>
        <v>#REF!</v>
      </c>
      <c r="U91" s="154" t="e">
        <f>'Ф2-Перечень меропр с прям зат '!#REF!</f>
        <v>#REF!</v>
      </c>
      <c r="V91" s="154" t="e">
        <f>'Ф2-Перечень меропр с прям зат '!#REF!</f>
        <v>#REF!</v>
      </c>
      <c r="W91" s="154" t="e">
        <f>'Ф2-Перечень меропр с прям зат '!#REF!</f>
        <v>#REF!</v>
      </c>
      <c r="X91" s="154" t="e">
        <f>'Ф2-Перечень меропр с прям зат '!#REF!</f>
        <v>#REF!</v>
      </c>
      <c r="Y91" s="154" t="e">
        <f>'Ф2-Перечень меропр с прям зат '!#REF!</f>
        <v>#REF!</v>
      </c>
      <c r="Z91" s="154" t="e">
        <f>'Ф2-Перечень меропр с прям зат '!#REF!</f>
        <v>#REF!</v>
      </c>
      <c r="AA91" s="154" t="e">
        <f>'Ф2-Перечень меропр с прям зат '!#REF!</f>
        <v>#REF!</v>
      </c>
      <c r="AB91" s="154" t="e">
        <f>'Ф2-Перечень меропр с прям зат '!#REF!</f>
        <v>#REF!</v>
      </c>
      <c r="AC91" s="154" t="e">
        <f>'Ф2-Перечень меропр с прям зат '!#REF!</f>
        <v>#REF!</v>
      </c>
      <c r="AD91" s="154" t="e">
        <f>'Ф2-Перечень меропр с прям зат '!#REF!</f>
        <v>#REF!</v>
      </c>
      <c r="AE91" s="154" t="e">
        <f>'Ф2-Перечень меропр с прям зат '!#REF!</f>
        <v>#REF!</v>
      </c>
      <c r="AF91" s="154" t="e">
        <f>'Ф2-Перечень меропр с прям зат '!#REF!</f>
        <v>#REF!</v>
      </c>
      <c r="AG91" s="154" t="e">
        <f>'Ф2-Перечень меропр с прям зат '!#REF!</f>
        <v>#REF!</v>
      </c>
    </row>
    <row r="92" spans="1:33" s="56" customFormat="1">
      <c r="A92" s="143" t="s">
        <v>309</v>
      </c>
      <c r="B92" s="143" t="s">
        <v>302</v>
      </c>
      <c r="C92" s="133" t="s">
        <v>121</v>
      </c>
      <c r="D92" s="104" t="s">
        <v>201</v>
      </c>
      <c r="E92" s="105"/>
      <c r="F92" s="149">
        <f t="shared" si="53"/>
        <v>0</v>
      </c>
      <c r="G92" s="153"/>
      <c r="H92" s="149" t="e">
        <f t="shared" si="51"/>
        <v>#REF!</v>
      </c>
      <c r="I92" s="149" t="e">
        <f t="shared" si="52"/>
        <v>#REF!</v>
      </c>
      <c r="J92" s="153"/>
      <c r="K92" s="154" t="e">
        <f>'Ф2-Перечень меропр с прям зат '!#REF!</f>
        <v>#REF!</v>
      </c>
      <c r="L92" s="154" t="e">
        <f>'Ф2-Перечень меропр с прям зат '!#REF!</f>
        <v>#REF!</v>
      </c>
      <c r="M92" s="153"/>
      <c r="N92" s="154" t="e">
        <f>'Ф2-Перечень меропр с прям зат '!#REF!</f>
        <v>#REF!</v>
      </c>
      <c r="O92" s="154" t="e">
        <f>'Ф2-Перечень меропр с прям зат '!#REF!</f>
        <v>#REF!</v>
      </c>
      <c r="P92" s="153"/>
      <c r="Q92" s="154" t="e">
        <f>'Ф2-Перечень меропр с прям зат '!#REF!</f>
        <v>#REF!</v>
      </c>
      <c r="R92" s="154" t="e">
        <f>'Ф2-Перечень меропр с прям зат '!#REF!</f>
        <v>#REF!</v>
      </c>
      <c r="S92" s="153"/>
      <c r="T92" s="154" t="e">
        <f>'Ф2-Перечень меропр с прям зат '!#REF!</f>
        <v>#REF!</v>
      </c>
      <c r="U92" s="154" t="e">
        <f>'Ф2-Перечень меропр с прям зат '!#REF!</f>
        <v>#REF!</v>
      </c>
      <c r="V92" s="153"/>
      <c r="W92" s="154" t="e">
        <f>'Ф2-Перечень меропр с прям зат '!#REF!</f>
        <v>#REF!</v>
      </c>
      <c r="X92" s="154" t="e">
        <f>'Ф2-Перечень меропр с прям зат '!#REF!</f>
        <v>#REF!</v>
      </c>
      <c r="Y92" s="153"/>
      <c r="Z92" s="154" t="e">
        <f>'Ф2-Перечень меропр с прям зат '!#REF!</f>
        <v>#REF!</v>
      </c>
      <c r="AA92" s="154" t="e">
        <f>'Ф2-Перечень меропр с прям зат '!#REF!</f>
        <v>#REF!</v>
      </c>
      <c r="AB92" s="153"/>
      <c r="AC92" s="154" t="e">
        <f>'Ф2-Перечень меропр с прям зат '!#REF!</f>
        <v>#REF!</v>
      </c>
      <c r="AD92" s="154" t="e">
        <f>'Ф2-Перечень меропр с прям зат '!#REF!</f>
        <v>#REF!</v>
      </c>
      <c r="AE92" s="153"/>
      <c r="AF92" s="154" t="e">
        <f>'Ф2-Перечень меропр с прям зат '!#REF!</f>
        <v>#REF!</v>
      </c>
      <c r="AG92" s="154" t="e">
        <f>'Ф2-Перечень меропр с прям зат '!#REF!</f>
        <v>#REF!</v>
      </c>
    </row>
    <row r="93" spans="1:33" s="56" customFormat="1">
      <c r="A93" s="143" t="s">
        <v>309</v>
      </c>
      <c r="B93" s="143" t="s">
        <v>302</v>
      </c>
      <c r="C93" s="133" t="s">
        <v>122</v>
      </c>
      <c r="D93" s="104" t="s">
        <v>63</v>
      </c>
      <c r="E93" s="105"/>
      <c r="F93" s="149" t="e">
        <f t="shared" si="53"/>
        <v>#REF!</v>
      </c>
      <c r="G93" s="149" t="e">
        <f>J93+M93+P93+S93</f>
        <v>#REF!</v>
      </c>
      <c r="H93" s="149" t="e">
        <f t="shared" si="51"/>
        <v>#REF!</v>
      </c>
      <c r="I93" s="149" t="e">
        <f t="shared" si="52"/>
        <v>#REF!</v>
      </c>
      <c r="J93" s="154" t="e">
        <f>'Ф2-Перечень меропр с прям зат '!#REF!</f>
        <v>#REF!</v>
      </c>
      <c r="K93" s="154" t="e">
        <f>'Ф2-Перечень меропр с прям зат '!#REF!</f>
        <v>#REF!</v>
      </c>
      <c r="L93" s="154" t="e">
        <f>'Ф2-Перечень меропр с прям зат '!#REF!</f>
        <v>#REF!</v>
      </c>
      <c r="M93" s="154" t="e">
        <f>'Ф2-Перечень меропр с прям зат '!#REF!</f>
        <v>#REF!</v>
      </c>
      <c r="N93" s="154" t="e">
        <f>'Ф2-Перечень меропр с прям зат '!#REF!</f>
        <v>#REF!</v>
      </c>
      <c r="O93" s="154" t="e">
        <f>'Ф2-Перечень меропр с прям зат '!#REF!</f>
        <v>#REF!</v>
      </c>
      <c r="P93" s="154" t="e">
        <f>'Ф2-Перечень меропр с прям зат '!#REF!</f>
        <v>#REF!</v>
      </c>
      <c r="Q93" s="154" t="e">
        <f>'Ф2-Перечень меропр с прям зат '!#REF!</f>
        <v>#REF!</v>
      </c>
      <c r="R93" s="154" t="e">
        <f>'Ф2-Перечень меропр с прям зат '!#REF!</f>
        <v>#REF!</v>
      </c>
      <c r="S93" s="154" t="e">
        <f>'Ф2-Перечень меропр с прям зат '!#REF!</f>
        <v>#REF!</v>
      </c>
      <c r="T93" s="154" t="e">
        <f>'Ф2-Перечень меропр с прям зат '!#REF!</f>
        <v>#REF!</v>
      </c>
      <c r="U93" s="154" t="e">
        <f>'Ф2-Перечень меропр с прям зат '!#REF!</f>
        <v>#REF!</v>
      </c>
      <c r="V93" s="154" t="e">
        <f>'Ф2-Перечень меропр с прям зат '!#REF!</f>
        <v>#REF!</v>
      </c>
      <c r="W93" s="154" t="e">
        <f>'Ф2-Перечень меропр с прям зат '!#REF!</f>
        <v>#REF!</v>
      </c>
      <c r="X93" s="154" t="e">
        <f>'Ф2-Перечень меропр с прям зат '!#REF!</f>
        <v>#REF!</v>
      </c>
      <c r="Y93" s="154" t="e">
        <f>'Ф2-Перечень меропр с прям зат '!#REF!</f>
        <v>#REF!</v>
      </c>
      <c r="Z93" s="154" t="e">
        <f>'Ф2-Перечень меропр с прям зат '!#REF!</f>
        <v>#REF!</v>
      </c>
      <c r="AA93" s="154" t="e">
        <f>'Ф2-Перечень меропр с прям зат '!#REF!</f>
        <v>#REF!</v>
      </c>
      <c r="AB93" s="154" t="e">
        <f>'Ф2-Перечень меропр с прям зат '!#REF!</f>
        <v>#REF!</v>
      </c>
      <c r="AC93" s="154" t="e">
        <f>'Ф2-Перечень меропр с прям зат '!#REF!</f>
        <v>#REF!</v>
      </c>
      <c r="AD93" s="154" t="e">
        <f>'Ф2-Перечень меропр с прям зат '!#REF!</f>
        <v>#REF!</v>
      </c>
      <c r="AE93" s="154" t="e">
        <f>'Ф2-Перечень меропр с прям зат '!#REF!</f>
        <v>#REF!</v>
      </c>
      <c r="AF93" s="154" t="e">
        <f>'Ф2-Перечень меропр с прям зат '!#REF!</f>
        <v>#REF!</v>
      </c>
      <c r="AG93" s="154" t="e">
        <f>'Ф2-Перечень меропр с прям зат '!#REF!</f>
        <v>#REF!</v>
      </c>
    </row>
    <row r="94" spans="1:33" s="56" customFormat="1" ht="15" customHeight="1">
      <c r="A94" s="143" t="s">
        <v>309</v>
      </c>
      <c r="B94" s="143" t="s">
        <v>302</v>
      </c>
      <c r="C94" s="133" t="s">
        <v>123</v>
      </c>
      <c r="D94" s="104" t="s">
        <v>64</v>
      </c>
      <c r="E94" s="105" t="s">
        <v>351</v>
      </c>
      <c r="F94" s="149" t="e">
        <f t="shared" si="53"/>
        <v>#REF!</v>
      </c>
      <c r="G94" s="149" t="e">
        <f>J94+M94+P94+S94</f>
        <v>#REF!</v>
      </c>
      <c r="H94" s="149" t="e">
        <f t="shared" si="51"/>
        <v>#REF!</v>
      </c>
      <c r="I94" s="149" t="e">
        <f t="shared" si="52"/>
        <v>#REF!</v>
      </c>
      <c r="J94" s="154" t="e">
        <f>'Ф2-Перечень меропр с прям зат '!#REF!</f>
        <v>#REF!</v>
      </c>
      <c r="K94" s="154" t="e">
        <f>'Ф2-Перечень меропр с прям зат '!#REF!</f>
        <v>#REF!</v>
      </c>
      <c r="L94" s="154" t="e">
        <f>'Ф2-Перечень меропр с прям зат '!#REF!</f>
        <v>#REF!</v>
      </c>
      <c r="M94" s="154" t="e">
        <f>'Ф2-Перечень меропр с прям зат '!#REF!</f>
        <v>#REF!</v>
      </c>
      <c r="N94" s="154" t="e">
        <f>'Ф2-Перечень меропр с прям зат '!#REF!</f>
        <v>#REF!</v>
      </c>
      <c r="O94" s="154" t="e">
        <f>'Ф2-Перечень меропр с прям зат '!#REF!</f>
        <v>#REF!</v>
      </c>
      <c r="P94" s="154" t="e">
        <f>'Ф2-Перечень меропр с прям зат '!#REF!</f>
        <v>#REF!</v>
      </c>
      <c r="Q94" s="154" t="e">
        <f>'Ф2-Перечень меропр с прям зат '!#REF!</f>
        <v>#REF!</v>
      </c>
      <c r="R94" s="154" t="e">
        <f>'Ф2-Перечень меропр с прям зат '!#REF!</f>
        <v>#REF!</v>
      </c>
      <c r="S94" s="154" t="e">
        <f>'Ф2-Перечень меропр с прям зат '!#REF!</f>
        <v>#REF!</v>
      </c>
      <c r="T94" s="154" t="e">
        <f>'Ф2-Перечень меропр с прям зат '!#REF!</f>
        <v>#REF!</v>
      </c>
      <c r="U94" s="154" t="e">
        <f>'Ф2-Перечень меропр с прям зат '!#REF!</f>
        <v>#REF!</v>
      </c>
      <c r="V94" s="154" t="e">
        <f>'Ф2-Перечень меропр с прям зат '!#REF!</f>
        <v>#REF!</v>
      </c>
      <c r="W94" s="154" t="e">
        <f>'Ф2-Перечень меропр с прям зат '!#REF!</f>
        <v>#REF!</v>
      </c>
      <c r="X94" s="154" t="e">
        <f>'Ф2-Перечень меропр с прям зат '!#REF!</f>
        <v>#REF!</v>
      </c>
      <c r="Y94" s="154" t="e">
        <f>'Ф2-Перечень меропр с прям зат '!#REF!</f>
        <v>#REF!</v>
      </c>
      <c r="Z94" s="154" t="e">
        <f>'Ф2-Перечень меропр с прям зат '!#REF!</f>
        <v>#REF!</v>
      </c>
      <c r="AA94" s="154" t="e">
        <f>'Ф2-Перечень меропр с прям зат '!#REF!</f>
        <v>#REF!</v>
      </c>
      <c r="AB94" s="154" t="e">
        <f>'Ф2-Перечень меропр с прям зат '!#REF!</f>
        <v>#REF!</v>
      </c>
      <c r="AC94" s="154" t="e">
        <f>'Ф2-Перечень меропр с прям зат '!#REF!</f>
        <v>#REF!</v>
      </c>
      <c r="AD94" s="154" t="e">
        <f>'Ф2-Перечень меропр с прям зат '!#REF!</f>
        <v>#REF!</v>
      </c>
      <c r="AE94" s="154" t="e">
        <f>'Ф2-Перечень меропр с прям зат '!#REF!</f>
        <v>#REF!</v>
      </c>
      <c r="AF94" s="154" t="e">
        <f>'Ф2-Перечень меропр с прям зат '!#REF!</f>
        <v>#REF!</v>
      </c>
      <c r="AG94" s="154" t="e">
        <f>'Ф2-Перечень меропр с прям зат '!#REF!</f>
        <v>#REF!</v>
      </c>
    </row>
    <row r="95" spans="1:33" s="56" customFormat="1">
      <c r="A95" s="143" t="s">
        <v>309</v>
      </c>
      <c r="B95" s="143" t="s">
        <v>302</v>
      </c>
      <c r="C95" s="132" t="s">
        <v>53</v>
      </c>
      <c r="D95" s="103" t="s">
        <v>102</v>
      </c>
      <c r="E95" s="123" t="s">
        <v>346</v>
      </c>
      <c r="F95" s="149" t="e">
        <f>H95+W95+Z95+AC95+AF95</f>
        <v>#REF!</v>
      </c>
      <c r="G95" s="153"/>
      <c r="H95" s="149" t="e">
        <f t="shared" si="51"/>
        <v>#REF!</v>
      </c>
      <c r="I95" s="149" t="e">
        <f t="shared" si="52"/>
        <v>#REF!</v>
      </c>
      <c r="J95" s="153"/>
      <c r="K95" s="149" t="e">
        <f>SUM(K96:K101)</f>
        <v>#REF!</v>
      </c>
      <c r="L95" s="149" t="e">
        <f>SUM(L96:L101)</f>
        <v>#REF!</v>
      </c>
      <c r="M95" s="153"/>
      <c r="N95" s="149" t="e">
        <f>SUM(N96:N101)</f>
        <v>#REF!</v>
      </c>
      <c r="O95" s="149" t="e">
        <f>SUM(O96:O101)</f>
        <v>#REF!</v>
      </c>
      <c r="P95" s="153"/>
      <c r="Q95" s="149" t="e">
        <f>SUM(Q96:Q101)</f>
        <v>#REF!</v>
      </c>
      <c r="R95" s="149" t="e">
        <f>SUM(R96:R101)</f>
        <v>#REF!</v>
      </c>
      <c r="S95" s="153"/>
      <c r="T95" s="149" t="e">
        <f>SUM(T96:T101)</f>
        <v>#REF!</v>
      </c>
      <c r="U95" s="149" t="e">
        <f>SUM(U96:U101)</f>
        <v>#REF!</v>
      </c>
      <c r="V95" s="153"/>
      <c r="W95" s="149" t="e">
        <f>SUM(W96:W101)</f>
        <v>#REF!</v>
      </c>
      <c r="X95" s="149" t="e">
        <f>SUM(X96:X101)</f>
        <v>#REF!</v>
      </c>
      <c r="Y95" s="153"/>
      <c r="Z95" s="149" t="e">
        <f>SUM(Z96:Z101)</f>
        <v>#REF!</v>
      </c>
      <c r="AA95" s="149" t="e">
        <f>SUM(AA96:AA101)</f>
        <v>#REF!</v>
      </c>
      <c r="AB95" s="153"/>
      <c r="AC95" s="149" t="e">
        <f>SUM(AC96:AC101)</f>
        <v>#REF!</v>
      </c>
      <c r="AD95" s="149" t="e">
        <f>SUM(AD96:AD101)</f>
        <v>#REF!</v>
      </c>
      <c r="AE95" s="153"/>
      <c r="AF95" s="149" t="e">
        <f>SUM(AF96:AF101)</f>
        <v>#REF!</v>
      </c>
      <c r="AG95" s="149" t="e">
        <f>SUM(AG96:AG101)</f>
        <v>#REF!</v>
      </c>
    </row>
    <row r="96" spans="1:33" s="56" customFormat="1" ht="15" customHeight="1">
      <c r="A96" s="143" t="s">
        <v>309</v>
      </c>
      <c r="B96" s="143" t="s">
        <v>302</v>
      </c>
      <c r="C96" s="133" t="s">
        <v>124</v>
      </c>
      <c r="D96" s="104" t="s">
        <v>103</v>
      </c>
      <c r="E96" s="105" t="s">
        <v>344</v>
      </c>
      <c r="F96" s="149" t="e">
        <f t="shared" ref="F96:F101" si="54">G96+V96+Y96+AB96+AE96</f>
        <v>#REF!</v>
      </c>
      <c r="G96" s="149" t="e">
        <f>J96+M96+P96+S96</f>
        <v>#REF!</v>
      </c>
      <c r="H96" s="149" t="e">
        <f t="shared" si="51"/>
        <v>#REF!</v>
      </c>
      <c r="I96" s="149" t="e">
        <f t="shared" si="52"/>
        <v>#REF!</v>
      </c>
      <c r="J96" s="154" t="e">
        <f>'Ф2-Перечень меропр с прям зат '!#REF!</f>
        <v>#REF!</v>
      </c>
      <c r="K96" s="154" t="e">
        <f>'Ф2-Перечень меропр с прям зат '!#REF!</f>
        <v>#REF!</v>
      </c>
      <c r="L96" s="154" t="e">
        <f>'Ф2-Перечень меропр с прям зат '!#REF!</f>
        <v>#REF!</v>
      </c>
      <c r="M96" s="154" t="e">
        <f>'Ф2-Перечень меропр с прям зат '!#REF!</f>
        <v>#REF!</v>
      </c>
      <c r="N96" s="154" t="e">
        <f>'Ф2-Перечень меропр с прям зат '!#REF!</f>
        <v>#REF!</v>
      </c>
      <c r="O96" s="154" t="e">
        <f>'Ф2-Перечень меропр с прям зат '!#REF!</f>
        <v>#REF!</v>
      </c>
      <c r="P96" s="154" t="e">
        <f>'Ф2-Перечень меропр с прям зат '!#REF!</f>
        <v>#REF!</v>
      </c>
      <c r="Q96" s="154" t="e">
        <f>'Ф2-Перечень меропр с прям зат '!#REF!</f>
        <v>#REF!</v>
      </c>
      <c r="R96" s="154" t="e">
        <f>'Ф2-Перечень меропр с прям зат '!#REF!</f>
        <v>#REF!</v>
      </c>
      <c r="S96" s="154" t="e">
        <f>'Ф2-Перечень меропр с прям зат '!#REF!</f>
        <v>#REF!</v>
      </c>
      <c r="T96" s="154" t="e">
        <f>'Ф2-Перечень меропр с прям зат '!#REF!</f>
        <v>#REF!</v>
      </c>
      <c r="U96" s="154" t="e">
        <f>'Ф2-Перечень меропр с прям зат '!#REF!</f>
        <v>#REF!</v>
      </c>
      <c r="V96" s="154" t="e">
        <f>'Ф2-Перечень меропр с прям зат '!#REF!</f>
        <v>#REF!</v>
      </c>
      <c r="W96" s="154" t="e">
        <f>'Ф2-Перечень меропр с прям зат '!#REF!</f>
        <v>#REF!</v>
      </c>
      <c r="X96" s="154" t="e">
        <f>'Ф2-Перечень меропр с прям зат '!#REF!</f>
        <v>#REF!</v>
      </c>
      <c r="Y96" s="154" t="e">
        <f>'Ф2-Перечень меропр с прям зат '!#REF!</f>
        <v>#REF!</v>
      </c>
      <c r="Z96" s="154" t="e">
        <f>'Ф2-Перечень меропр с прям зат '!#REF!</f>
        <v>#REF!</v>
      </c>
      <c r="AA96" s="154" t="e">
        <f>'Ф2-Перечень меропр с прям зат '!#REF!</f>
        <v>#REF!</v>
      </c>
      <c r="AB96" s="154" t="e">
        <f>'Ф2-Перечень меропр с прям зат '!#REF!</f>
        <v>#REF!</v>
      </c>
      <c r="AC96" s="154" t="e">
        <f>'Ф2-Перечень меропр с прям зат '!#REF!</f>
        <v>#REF!</v>
      </c>
      <c r="AD96" s="154" t="e">
        <f>'Ф2-Перечень меропр с прям зат '!#REF!</f>
        <v>#REF!</v>
      </c>
      <c r="AE96" s="154" t="e">
        <f>'Ф2-Перечень меропр с прям зат '!#REF!</f>
        <v>#REF!</v>
      </c>
      <c r="AF96" s="154" t="e">
        <f>'Ф2-Перечень меропр с прям зат '!#REF!</f>
        <v>#REF!</v>
      </c>
      <c r="AG96" s="154" t="e">
        <f>'Ф2-Перечень меропр с прям зат '!#REF!</f>
        <v>#REF!</v>
      </c>
    </row>
    <row r="97" spans="1:33" s="56" customFormat="1" ht="15" customHeight="1">
      <c r="A97" s="143" t="s">
        <v>309</v>
      </c>
      <c r="B97" s="143" t="s">
        <v>302</v>
      </c>
      <c r="C97" s="133" t="s">
        <v>125</v>
      </c>
      <c r="D97" s="104" t="s">
        <v>310</v>
      </c>
      <c r="E97" s="105" t="s">
        <v>60</v>
      </c>
      <c r="F97" s="149" t="e">
        <f t="shared" si="54"/>
        <v>#REF!</v>
      </c>
      <c r="G97" s="149" t="e">
        <f>J97+M97+P97+S97</f>
        <v>#REF!</v>
      </c>
      <c r="H97" s="149" t="e">
        <f t="shared" si="51"/>
        <v>#REF!</v>
      </c>
      <c r="I97" s="149" t="e">
        <f t="shared" si="52"/>
        <v>#REF!</v>
      </c>
      <c r="J97" s="154" t="e">
        <f>'Ф2-Перечень меропр с прям зат '!#REF!</f>
        <v>#REF!</v>
      </c>
      <c r="K97" s="154" t="e">
        <f>'Ф2-Перечень меропр с прям зат '!#REF!</f>
        <v>#REF!</v>
      </c>
      <c r="L97" s="154" t="e">
        <f>'Ф2-Перечень меропр с прям зат '!#REF!</f>
        <v>#REF!</v>
      </c>
      <c r="M97" s="154" t="e">
        <f>'Ф2-Перечень меропр с прям зат '!#REF!</f>
        <v>#REF!</v>
      </c>
      <c r="N97" s="154" t="e">
        <f>'Ф2-Перечень меропр с прям зат '!#REF!</f>
        <v>#REF!</v>
      </c>
      <c r="O97" s="154" t="e">
        <f>'Ф2-Перечень меропр с прям зат '!#REF!</f>
        <v>#REF!</v>
      </c>
      <c r="P97" s="154" t="e">
        <f>'Ф2-Перечень меропр с прям зат '!#REF!</f>
        <v>#REF!</v>
      </c>
      <c r="Q97" s="154" t="e">
        <f>'Ф2-Перечень меропр с прям зат '!#REF!</f>
        <v>#REF!</v>
      </c>
      <c r="R97" s="154" t="e">
        <f>'Ф2-Перечень меропр с прям зат '!#REF!</f>
        <v>#REF!</v>
      </c>
      <c r="S97" s="154" t="e">
        <f>'Ф2-Перечень меропр с прям зат '!#REF!</f>
        <v>#REF!</v>
      </c>
      <c r="T97" s="154" t="e">
        <f>'Ф2-Перечень меропр с прям зат '!#REF!</f>
        <v>#REF!</v>
      </c>
      <c r="U97" s="154" t="e">
        <f>'Ф2-Перечень меропр с прям зат '!#REF!</f>
        <v>#REF!</v>
      </c>
      <c r="V97" s="154" t="e">
        <f>'Ф2-Перечень меропр с прям зат '!#REF!</f>
        <v>#REF!</v>
      </c>
      <c r="W97" s="154" t="e">
        <f>'Ф2-Перечень меропр с прям зат '!#REF!</f>
        <v>#REF!</v>
      </c>
      <c r="X97" s="154" t="e">
        <f>'Ф2-Перечень меропр с прям зат '!#REF!</f>
        <v>#REF!</v>
      </c>
      <c r="Y97" s="154" t="e">
        <f>'Ф2-Перечень меропр с прям зат '!#REF!</f>
        <v>#REF!</v>
      </c>
      <c r="Z97" s="154" t="e">
        <f>'Ф2-Перечень меропр с прям зат '!#REF!</f>
        <v>#REF!</v>
      </c>
      <c r="AA97" s="154" t="e">
        <f>'Ф2-Перечень меропр с прям зат '!#REF!</f>
        <v>#REF!</v>
      </c>
      <c r="AB97" s="154" t="e">
        <f>'Ф2-Перечень меропр с прям зат '!#REF!</f>
        <v>#REF!</v>
      </c>
      <c r="AC97" s="154" t="e">
        <f>'Ф2-Перечень меропр с прям зат '!#REF!</f>
        <v>#REF!</v>
      </c>
      <c r="AD97" s="154" t="e">
        <f>'Ф2-Перечень меропр с прям зат '!#REF!</f>
        <v>#REF!</v>
      </c>
      <c r="AE97" s="154" t="e">
        <f>'Ф2-Перечень меропр с прям зат '!#REF!</f>
        <v>#REF!</v>
      </c>
      <c r="AF97" s="154" t="e">
        <f>'Ф2-Перечень меропр с прям зат '!#REF!</f>
        <v>#REF!</v>
      </c>
      <c r="AG97" s="154" t="e">
        <f>'Ф2-Перечень меропр с прям зат '!#REF!</f>
        <v>#REF!</v>
      </c>
    </row>
    <row r="98" spans="1:33" s="56" customFormat="1" ht="15" customHeight="1">
      <c r="A98" s="143" t="s">
        <v>309</v>
      </c>
      <c r="B98" s="143" t="s">
        <v>302</v>
      </c>
      <c r="C98" s="133" t="s">
        <v>126</v>
      </c>
      <c r="D98" s="104" t="s">
        <v>261</v>
      </c>
      <c r="E98" s="105" t="s">
        <v>351</v>
      </c>
      <c r="F98" s="149" t="e">
        <f t="shared" si="54"/>
        <v>#REF!</v>
      </c>
      <c r="G98" s="149" t="e">
        <f>J98+M98+P98+S98</f>
        <v>#REF!</v>
      </c>
      <c r="H98" s="149" t="e">
        <f t="shared" si="51"/>
        <v>#REF!</v>
      </c>
      <c r="I98" s="149" t="e">
        <f t="shared" si="52"/>
        <v>#REF!</v>
      </c>
      <c r="J98" s="154" t="e">
        <f>'Ф2-Перечень меропр с прям зат '!#REF!</f>
        <v>#REF!</v>
      </c>
      <c r="K98" s="154" t="e">
        <f>'Ф2-Перечень меропр с прям зат '!#REF!</f>
        <v>#REF!</v>
      </c>
      <c r="L98" s="154" t="e">
        <f>'Ф2-Перечень меропр с прям зат '!#REF!</f>
        <v>#REF!</v>
      </c>
      <c r="M98" s="154" t="e">
        <f>'Ф2-Перечень меропр с прям зат '!#REF!</f>
        <v>#REF!</v>
      </c>
      <c r="N98" s="154" t="e">
        <f>'Ф2-Перечень меропр с прям зат '!#REF!</f>
        <v>#REF!</v>
      </c>
      <c r="O98" s="154" t="e">
        <f>'Ф2-Перечень меропр с прям зат '!#REF!</f>
        <v>#REF!</v>
      </c>
      <c r="P98" s="154" t="e">
        <f>'Ф2-Перечень меропр с прям зат '!#REF!</f>
        <v>#REF!</v>
      </c>
      <c r="Q98" s="154" t="e">
        <f>'Ф2-Перечень меропр с прям зат '!#REF!</f>
        <v>#REF!</v>
      </c>
      <c r="R98" s="154" t="e">
        <f>'Ф2-Перечень меропр с прям зат '!#REF!</f>
        <v>#REF!</v>
      </c>
      <c r="S98" s="154" t="e">
        <f>'Ф2-Перечень меропр с прям зат '!#REF!</f>
        <v>#REF!</v>
      </c>
      <c r="T98" s="154" t="e">
        <f>'Ф2-Перечень меропр с прям зат '!#REF!</f>
        <v>#REF!</v>
      </c>
      <c r="U98" s="154" t="e">
        <f>'Ф2-Перечень меропр с прям зат '!#REF!</f>
        <v>#REF!</v>
      </c>
      <c r="V98" s="154" t="e">
        <f>'Ф2-Перечень меропр с прям зат '!#REF!</f>
        <v>#REF!</v>
      </c>
      <c r="W98" s="154" t="e">
        <f>'Ф2-Перечень меропр с прям зат '!#REF!</f>
        <v>#REF!</v>
      </c>
      <c r="X98" s="154" t="e">
        <f>'Ф2-Перечень меропр с прям зат '!#REF!</f>
        <v>#REF!</v>
      </c>
      <c r="Y98" s="154" t="e">
        <f>'Ф2-Перечень меропр с прям зат '!#REF!</f>
        <v>#REF!</v>
      </c>
      <c r="Z98" s="154" t="e">
        <f>'Ф2-Перечень меропр с прям зат '!#REF!</f>
        <v>#REF!</v>
      </c>
      <c r="AA98" s="154" t="e">
        <f>'Ф2-Перечень меропр с прям зат '!#REF!</f>
        <v>#REF!</v>
      </c>
      <c r="AB98" s="154" t="e">
        <f>'Ф2-Перечень меропр с прям зат '!#REF!</f>
        <v>#REF!</v>
      </c>
      <c r="AC98" s="154" t="e">
        <f>'Ф2-Перечень меропр с прям зат '!#REF!</f>
        <v>#REF!</v>
      </c>
      <c r="AD98" s="154" t="e">
        <f>'Ф2-Перечень меропр с прям зат '!#REF!</f>
        <v>#REF!</v>
      </c>
      <c r="AE98" s="154" t="e">
        <f>'Ф2-Перечень меропр с прям зат '!#REF!</f>
        <v>#REF!</v>
      </c>
      <c r="AF98" s="154" t="e">
        <f>'Ф2-Перечень меропр с прям зат '!#REF!</f>
        <v>#REF!</v>
      </c>
      <c r="AG98" s="154" t="e">
        <f>'Ф2-Перечень меропр с прям зат '!#REF!</f>
        <v>#REF!</v>
      </c>
    </row>
    <row r="99" spans="1:33" s="56" customFormat="1" ht="15" customHeight="1">
      <c r="A99" s="143" t="s">
        <v>309</v>
      </c>
      <c r="B99" s="143" t="s">
        <v>302</v>
      </c>
      <c r="C99" s="133" t="s">
        <v>127</v>
      </c>
      <c r="D99" s="104" t="s">
        <v>201</v>
      </c>
      <c r="E99" s="105"/>
      <c r="F99" s="149">
        <f t="shared" si="54"/>
        <v>0</v>
      </c>
      <c r="G99" s="153"/>
      <c r="H99" s="149" t="e">
        <f t="shared" si="51"/>
        <v>#REF!</v>
      </c>
      <c r="I99" s="149" t="e">
        <f t="shared" si="52"/>
        <v>#REF!</v>
      </c>
      <c r="J99" s="153"/>
      <c r="K99" s="154" t="e">
        <f>'Ф2-Перечень меропр с прям зат '!#REF!</f>
        <v>#REF!</v>
      </c>
      <c r="L99" s="154" t="e">
        <f>'Ф2-Перечень меропр с прям зат '!#REF!</f>
        <v>#REF!</v>
      </c>
      <c r="M99" s="153"/>
      <c r="N99" s="154" t="e">
        <f>'Ф2-Перечень меропр с прям зат '!#REF!</f>
        <v>#REF!</v>
      </c>
      <c r="O99" s="154" t="e">
        <f>'Ф2-Перечень меропр с прям зат '!#REF!</f>
        <v>#REF!</v>
      </c>
      <c r="P99" s="153"/>
      <c r="Q99" s="154" t="e">
        <f>'Ф2-Перечень меропр с прям зат '!#REF!</f>
        <v>#REF!</v>
      </c>
      <c r="R99" s="154" t="e">
        <f>'Ф2-Перечень меропр с прям зат '!#REF!</f>
        <v>#REF!</v>
      </c>
      <c r="S99" s="153"/>
      <c r="T99" s="154" t="e">
        <f>'Ф2-Перечень меропр с прям зат '!#REF!</f>
        <v>#REF!</v>
      </c>
      <c r="U99" s="154" t="e">
        <f>'Ф2-Перечень меропр с прям зат '!#REF!</f>
        <v>#REF!</v>
      </c>
      <c r="V99" s="153"/>
      <c r="W99" s="154" t="e">
        <f>'Ф2-Перечень меропр с прям зат '!#REF!</f>
        <v>#REF!</v>
      </c>
      <c r="X99" s="154" t="e">
        <f>'Ф2-Перечень меропр с прям зат '!#REF!</f>
        <v>#REF!</v>
      </c>
      <c r="Y99" s="153"/>
      <c r="Z99" s="154" t="e">
        <f>'Ф2-Перечень меропр с прям зат '!#REF!</f>
        <v>#REF!</v>
      </c>
      <c r="AA99" s="154" t="e">
        <f>'Ф2-Перечень меропр с прям зат '!#REF!</f>
        <v>#REF!</v>
      </c>
      <c r="AB99" s="153"/>
      <c r="AC99" s="154" t="e">
        <f>'Ф2-Перечень меропр с прям зат '!#REF!</f>
        <v>#REF!</v>
      </c>
      <c r="AD99" s="154" t="e">
        <f>'Ф2-Перечень меропр с прям зат '!#REF!</f>
        <v>#REF!</v>
      </c>
      <c r="AE99" s="153"/>
      <c r="AF99" s="154" t="e">
        <f>'Ф2-Перечень меропр с прям зат '!#REF!</f>
        <v>#REF!</v>
      </c>
      <c r="AG99" s="154" t="e">
        <f>'Ф2-Перечень меропр с прям зат '!#REF!</f>
        <v>#REF!</v>
      </c>
    </row>
    <row r="100" spans="1:33" s="56" customFormat="1" ht="15" customHeight="1">
      <c r="A100" s="143" t="s">
        <v>309</v>
      </c>
      <c r="B100" s="143" t="s">
        <v>302</v>
      </c>
      <c r="C100" s="133" t="s">
        <v>128</v>
      </c>
      <c r="D100" s="104" t="s">
        <v>63</v>
      </c>
      <c r="E100" s="105"/>
      <c r="F100" s="149" t="e">
        <f t="shared" si="54"/>
        <v>#REF!</v>
      </c>
      <c r="G100" s="149" t="e">
        <f>J100+M100+P100+S100</f>
        <v>#REF!</v>
      </c>
      <c r="H100" s="149" t="e">
        <f t="shared" si="51"/>
        <v>#REF!</v>
      </c>
      <c r="I100" s="149" t="e">
        <f t="shared" si="52"/>
        <v>#REF!</v>
      </c>
      <c r="J100" s="154" t="e">
        <f>'Ф2-Перечень меропр с прям зат '!#REF!</f>
        <v>#REF!</v>
      </c>
      <c r="K100" s="154" t="e">
        <f>'Ф2-Перечень меропр с прям зат '!#REF!</f>
        <v>#REF!</v>
      </c>
      <c r="L100" s="154" t="e">
        <f>'Ф2-Перечень меропр с прям зат '!#REF!</f>
        <v>#REF!</v>
      </c>
      <c r="M100" s="154" t="e">
        <f>'Ф2-Перечень меропр с прям зат '!#REF!</f>
        <v>#REF!</v>
      </c>
      <c r="N100" s="154" t="e">
        <f>'Ф2-Перечень меропр с прям зат '!#REF!</f>
        <v>#REF!</v>
      </c>
      <c r="O100" s="154" t="e">
        <f>'Ф2-Перечень меропр с прям зат '!#REF!</f>
        <v>#REF!</v>
      </c>
      <c r="P100" s="154" t="e">
        <f>'Ф2-Перечень меропр с прям зат '!#REF!</f>
        <v>#REF!</v>
      </c>
      <c r="Q100" s="154" t="e">
        <f>'Ф2-Перечень меропр с прям зат '!#REF!</f>
        <v>#REF!</v>
      </c>
      <c r="R100" s="154" t="e">
        <f>'Ф2-Перечень меропр с прям зат '!#REF!</f>
        <v>#REF!</v>
      </c>
      <c r="S100" s="154" t="e">
        <f>'Ф2-Перечень меропр с прям зат '!#REF!</f>
        <v>#REF!</v>
      </c>
      <c r="T100" s="154" t="e">
        <f>'Ф2-Перечень меропр с прям зат '!#REF!</f>
        <v>#REF!</v>
      </c>
      <c r="U100" s="154" t="e">
        <f>'Ф2-Перечень меропр с прям зат '!#REF!</f>
        <v>#REF!</v>
      </c>
      <c r="V100" s="154" t="e">
        <f>'Ф2-Перечень меропр с прям зат '!#REF!</f>
        <v>#REF!</v>
      </c>
      <c r="W100" s="154" t="e">
        <f>'Ф2-Перечень меропр с прям зат '!#REF!</f>
        <v>#REF!</v>
      </c>
      <c r="X100" s="154" t="e">
        <f>'Ф2-Перечень меропр с прям зат '!#REF!</f>
        <v>#REF!</v>
      </c>
      <c r="Y100" s="154" t="e">
        <f>'Ф2-Перечень меропр с прям зат '!#REF!</f>
        <v>#REF!</v>
      </c>
      <c r="Z100" s="154" t="e">
        <f>'Ф2-Перечень меропр с прям зат '!#REF!</f>
        <v>#REF!</v>
      </c>
      <c r="AA100" s="154" t="e">
        <f>'Ф2-Перечень меропр с прям зат '!#REF!</f>
        <v>#REF!</v>
      </c>
      <c r="AB100" s="154" t="e">
        <f>'Ф2-Перечень меропр с прям зат '!#REF!</f>
        <v>#REF!</v>
      </c>
      <c r="AC100" s="154" t="e">
        <f>'Ф2-Перечень меропр с прям зат '!#REF!</f>
        <v>#REF!</v>
      </c>
      <c r="AD100" s="154" t="e">
        <f>'Ф2-Перечень меропр с прям зат '!#REF!</f>
        <v>#REF!</v>
      </c>
      <c r="AE100" s="154" t="e">
        <f>'Ф2-Перечень меропр с прям зат '!#REF!</f>
        <v>#REF!</v>
      </c>
      <c r="AF100" s="154" t="e">
        <f>'Ф2-Перечень меропр с прям зат '!#REF!</f>
        <v>#REF!</v>
      </c>
      <c r="AG100" s="154" t="e">
        <f>'Ф2-Перечень меропр с прям зат '!#REF!</f>
        <v>#REF!</v>
      </c>
    </row>
    <row r="101" spans="1:33" s="56" customFormat="1" ht="15" customHeight="1">
      <c r="A101" s="143" t="s">
        <v>309</v>
      </c>
      <c r="B101" s="143" t="s">
        <v>302</v>
      </c>
      <c r="C101" s="133" t="s">
        <v>129</v>
      </c>
      <c r="D101" s="104" t="s">
        <v>64</v>
      </c>
      <c r="E101" s="105" t="s">
        <v>351</v>
      </c>
      <c r="F101" s="149" t="e">
        <f t="shared" si="54"/>
        <v>#REF!</v>
      </c>
      <c r="G101" s="149" t="e">
        <f>J101+M101+P101+S101</f>
        <v>#REF!</v>
      </c>
      <c r="H101" s="149" t="e">
        <f t="shared" si="51"/>
        <v>#REF!</v>
      </c>
      <c r="I101" s="149" t="e">
        <f t="shared" si="52"/>
        <v>#REF!</v>
      </c>
      <c r="J101" s="154" t="e">
        <f>'Ф2-Перечень меропр с прям зат '!#REF!</f>
        <v>#REF!</v>
      </c>
      <c r="K101" s="154" t="e">
        <f>'Ф2-Перечень меропр с прям зат '!#REF!</f>
        <v>#REF!</v>
      </c>
      <c r="L101" s="154" t="e">
        <f>'Ф2-Перечень меропр с прям зат '!#REF!</f>
        <v>#REF!</v>
      </c>
      <c r="M101" s="154" t="e">
        <f>'Ф2-Перечень меропр с прям зат '!#REF!</f>
        <v>#REF!</v>
      </c>
      <c r="N101" s="154" t="e">
        <f>'Ф2-Перечень меропр с прям зат '!#REF!</f>
        <v>#REF!</v>
      </c>
      <c r="O101" s="154" t="e">
        <f>'Ф2-Перечень меропр с прям зат '!#REF!</f>
        <v>#REF!</v>
      </c>
      <c r="P101" s="154" t="e">
        <f>'Ф2-Перечень меропр с прям зат '!#REF!</f>
        <v>#REF!</v>
      </c>
      <c r="Q101" s="154" t="e">
        <f>'Ф2-Перечень меропр с прям зат '!#REF!</f>
        <v>#REF!</v>
      </c>
      <c r="R101" s="154" t="e">
        <f>'Ф2-Перечень меропр с прям зат '!#REF!</f>
        <v>#REF!</v>
      </c>
      <c r="S101" s="154" t="e">
        <f>'Ф2-Перечень меропр с прям зат '!#REF!</f>
        <v>#REF!</v>
      </c>
      <c r="T101" s="154" t="e">
        <f>'Ф2-Перечень меропр с прям зат '!#REF!</f>
        <v>#REF!</v>
      </c>
      <c r="U101" s="154" t="e">
        <f>'Ф2-Перечень меропр с прям зат '!#REF!</f>
        <v>#REF!</v>
      </c>
      <c r="V101" s="154" t="e">
        <f>'Ф2-Перечень меропр с прям зат '!#REF!</f>
        <v>#REF!</v>
      </c>
      <c r="W101" s="154" t="e">
        <f>'Ф2-Перечень меропр с прям зат '!#REF!</f>
        <v>#REF!</v>
      </c>
      <c r="X101" s="154" t="e">
        <f>'Ф2-Перечень меропр с прям зат '!#REF!</f>
        <v>#REF!</v>
      </c>
      <c r="Y101" s="154" t="e">
        <f>'Ф2-Перечень меропр с прям зат '!#REF!</f>
        <v>#REF!</v>
      </c>
      <c r="Z101" s="154" t="e">
        <f>'Ф2-Перечень меропр с прям зат '!#REF!</f>
        <v>#REF!</v>
      </c>
      <c r="AA101" s="154" t="e">
        <f>'Ф2-Перечень меропр с прям зат '!#REF!</f>
        <v>#REF!</v>
      </c>
      <c r="AB101" s="154" t="e">
        <f>'Ф2-Перечень меропр с прям зат '!#REF!</f>
        <v>#REF!</v>
      </c>
      <c r="AC101" s="154" t="e">
        <f>'Ф2-Перечень меропр с прям зат '!#REF!</f>
        <v>#REF!</v>
      </c>
      <c r="AD101" s="154" t="e">
        <f>'Ф2-Перечень меропр с прям зат '!#REF!</f>
        <v>#REF!</v>
      </c>
      <c r="AE101" s="154" t="e">
        <f>'Ф2-Перечень меропр с прям зат '!#REF!</f>
        <v>#REF!</v>
      </c>
      <c r="AF101" s="154" t="e">
        <f>'Ф2-Перечень меропр с прям зат '!#REF!</f>
        <v>#REF!</v>
      </c>
      <c r="AG101" s="154" t="e">
        <f>'Ф2-Перечень меропр с прям зат '!#REF!</f>
        <v>#REF!</v>
      </c>
    </row>
    <row r="102" spans="1:33" s="56" customFormat="1" ht="94.5">
      <c r="A102" s="144" t="s">
        <v>309</v>
      </c>
      <c r="B102" s="144" t="s">
        <v>302</v>
      </c>
      <c r="C102" s="113">
        <v>3</v>
      </c>
      <c r="D102" s="114" t="s">
        <v>278</v>
      </c>
      <c r="E102" s="147" t="s">
        <v>346</v>
      </c>
      <c r="F102" s="155" t="e">
        <f>H102+W102+Z102+AC102+AF102</f>
        <v>#REF!</v>
      </c>
      <c r="G102" s="149">
        <f>J102+M102+P102+S102</f>
        <v>0</v>
      </c>
      <c r="H102" s="149" t="e">
        <f t="shared" si="51"/>
        <v>#REF!</v>
      </c>
      <c r="I102" s="149" t="e">
        <f t="shared" si="52"/>
        <v>#REF!</v>
      </c>
      <c r="J102" s="153"/>
      <c r="K102" s="149" t="e">
        <f>K103+K107</f>
        <v>#REF!</v>
      </c>
      <c r="L102" s="149" t="e">
        <f>L103+L107</f>
        <v>#REF!</v>
      </c>
      <c r="M102" s="153"/>
      <c r="N102" s="149" t="e">
        <f>N103+N107</f>
        <v>#REF!</v>
      </c>
      <c r="O102" s="149" t="e">
        <f>O103+O107</f>
        <v>#REF!</v>
      </c>
      <c r="P102" s="153"/>
      <c r="Q102" s="149" t="e">
        <f>Q103+Q107</f>
        <v>#REF!</v>
      </c>
      <c r="R102" s="149" t="e">
        <f>R103+R107</f>
        <v>#REF!</v>
      </c>
      <c r="S102" s="153"/>
      <c r="T102" s="149" t="e">
        <f>T103+T107</f>
        <v>#REF!</v>
      </c>
      <c r="U102" s="149" t="e">
        <f>U103+U107</f>
        <v>#REF!</v>
      </c>
      <c r="V102" s="153"/>
      <c r="W102" s="149" t="e">
        <f>W103+W107</f>
        <v>#REF!</v>
      </c>
      <c r="X102" s="149" t="e">
        <f>X103+X107</f>
        <v>#REF!</v>
      </c>
      <c r="Y102" s="153"/>
      <c r="Z102" s="149" t="e">
        <f>Z103+Z107</f>
        <v>#REF!</v>
      </c>
      <c r="AA102" s="149" t="e">
        <f>AA103+AA107</f>
        <v>#REF!</v>
      </c>
      <c r="AB102" s="153"/>
      <c r="AC102" s="149" t="e">
        <f>AC103+AC107</f>
        <v>#REF!</v>
      </c>
      <c r="AD102" s="149" t="e">
        <f>AD103+AD107</f>
        <v>#REF!</v>
      </c>
      <c r="AE102" s="153"/>
      <c r="AF102" s="149" t="e">
        <f>AF103+AF107</f>
        <v>#REF!</v>
      </c>
      <c r="AG102" s="149" t="e">
        <f>AG103+AG107</f>
        <v>#REF!</v>
      </c>
    </row>
    <row r="103" spans="1:33" s="56" customFormat="1" ht="15" customHeight="1">
      <c r="A103" s="144" t="s">
        <v>309</v>
      </c>
      <c r="B103" s="144" t="s">
        <v>302</v>
      </c>
      <c r="C103" s="134" t="s">
        <v>66</v>
      </c>
      <c r="D103" s="115" t="s">
        <v>101</v>
      </c>
      <c r="E103" s="123" t="s">
        <v>346</v>
      </c>
      <c r="F103" s="149" t="e">
        <f>H103+W103+Z103+AC103+AF103</f>
        <v>#REF!</v>
      </c>
      <c r="G103" s="153"/>
      <c r="H103" s="149" t="e">
        <f t="shared" si="51"/>
        <v>#REF!</v>
      </c>
      <c r="I103" s="149" t="e">
        <f t="shared" si="52"/>
        <v>#REF!</v>
      </c>
      <c r="J103" s="153"/>
      <c r="K103" s="149" t="e">
        <f>SUM(K104:K106)</f>
        <v>#REF!</v>
      </c>
      <c r="L103" s="149" t="e">
        <f>SUM(L104:L106)</f>
        <v>#REF!</v>
      </c>
      <c r="M103" s="153"/>
      <c r="N103" s="149" t="e">
        <f>SUM(N104:N106)</f>
        <v>#REF!</v>
      </c>
      <c r="O103" s="149" t="e">
        <f>SUM(O104:O106)</f>
        <v>#REF!</v>
      </c>
      <c r="P103" s="153"/>
      <c r="Q103" s="149" t="e">
        <f>SUM(Q104:Q106)</f>
        <v>#REF!</v>
      </c>
      <c r="R103" s="149" t="e">
        <f>SUM(R104:R106)</f>
        <v>#REF!</v>
      </c>
      <c r="S103" s="153"/>
      <c r="T103" s="149" t="e">
        <f>SUM(T104:T106)</f>
        <v>#REF!</v>
      </c>
      <c r="U103" s="149" t="e">
        <f>SUM(U104:U106)</f>
        <v>#REF!</v>
      </c>
      <c r="V103" s="153"/>
      <c r="W103" s="149" t="e">
        <f>SUM(W104:W106)</f>
        <v>#REF!</v>
      </c>
      <c r="X103" s="149" t="e">
        <f>SUM(X104:X106)</f>
        <v>#REF!</v>
      </c>
      <c r="Y103" s="153"/>
      <c r="Z103" s="149" t="e">
        <f>SUM(Z104:Z106)</f>
        <v>#REF!</v>
      </c>
      <c r="AA103" s="149" t="e">
        <f>SUM(AA104:AA106)</f>
        <v>#REF!</v>
      </c>
      <c r="AB103" s="153"/>
      <c r="AC103" s="149" t="e">
        <f>SUM(AC104:AC106)</f>
        <v>#REF!</v>
      </c>
      <c r="AD103" s="149" t="e">
        <f>SUM(AD104:AD106)</f>
        <v>#REF!</v>
      </c>
      <c r="AE103" s="153"/>
      <c r="AF103" s="149" t="e">
        <f>SUM(AF104:AF106)</f>
        <v>#REF!</v>
      </c>
      <c r="AG103" s="149" t="e">
        <f>SUM(AG104:AG106)</f>
        <v>#REF!</v>
      </c>
    </row>
    <row r="104" spans="1:33" s="56" customFormat="1" ht="15" customHeight="1">
      <c r="A104" s="144" t="s">
        <v>309</v>
      </c>
      <c r="B104" s="144" t="s">
        <v>302</v>
      </c>
      <c r="C104" s="135" t="s">
        <v>262</v>
      </c>
      <c r="D104" s="109" t="s">
        <v>263</v>
      </c>
      <c r="E104" s="96" t="s">
        <v>232</v>
      </c>
      <c r="F104" s="149" t="e">
        <f>G104+V104+Y104+AB104+AE104</f>
        <v>#REF!</v>
      </c>
      <c r="G104" s="149" t="e">
        <f>J104+M104+P104+S104</f>
        <v>#REF!</v>
      </c>
      <c r="H104" s="149" t="e">
        <f t="shared" si="51"/>
        <v>#REF!</v>
      </c>
      <c r="I104" s="149" t="e">
        <f t="shared" si="52"/>
        <v>#REF!</v>
      </c>
      <c r="J104" s="156" t="e">
        <f>'Ф2-Перечень меропр с прям зат '!#REF!</f>
        <v>#REF!</v>
      </c>
      <c r="K104" s="156" t="e">
        <f>'Ф2-Перечень меропр с прям зат '!#REF!</f>
        <v>#REF!</v>
      </c>
      <c r="L104" s="156" t="e">
        <f>'Ф2-Перечень меропр с прям зат '!#REF!</f>
        <v>#REF!</v>
      </c>
      <c r="M104" s="156" t="e">
        <f>'Ф2-Перечень меропр с прям зат '!#REF!</f>
        <v>#REF!</v>
      </c>
      <c r="N104" s="156" t="e">
        <f>'Ф2-Перечень меропр с прям зат '!#REF!</f>
        <v>#REF!</v>
      </c>
      <c r="O104" s="156" t="e">
        <f>'Ф2-Перечень меропр с прям зат '!#REF!</f>
        <v>#REF!</v>
      </c>
      <c r="P104" s="156" t="e">
        <f>'Ф2-Перечень меропр с прям зат '!#REF!</f>
        <v>#REF!</v>
      </c>
      <c r="Q104" s="156" t="e">
        <f>'Ф2-Перечень меропр с прям зат '!#REF!</f>
        <v>#REF!</v>
      </c>
      <c r="R104" s="156" t="e">
        <f>'Ф2-Перечень меропр с прям зат '!#REF!</f>
        <v>#REF!</v>
      </c>
      <c r="S104" s="156" t="e">
        <f>'Ф2-Перечень меропр с прям зат '!#REF!</f>
        <v>#REF!</v>
      </c>
      <c r="T104" s="156" t="e">
        <f>'Ф2-Перечень меропр с прям зат '!#REF!</f>
        <v>#REF!</v>
      </c>
      <c r="U104" s="156" t="e">
        <f>'Ф2-Перечень меропр с прям зат '!#REF!</f>
        <v>#REF!</v>
      </c>
      <c r="V104" s="156" t="e">
        <f>'Ф2-Перечень меропр с прям зат '!#REF!</f>
        <v>#REF!</v>
      </c>
      <c r="W104" s="156" t="e">
        <f>'Ф2-Перечень меропр с прям зат '!#REF!</f>
        <v>#REF!</v>
      </c>
      <c r="X104" s="156" t="e">
        <f>'Ф2-Перечень меропр с прям зат '!#REF!</f>
        <v>#REF!</v>
      </c>
      <c r="Y104" s="156" t="e">
        <f>'Ф2-Перечень меропр с прям зат '!#REF!</f>
        <v>#REF!</v>
      </c>
      <c r="Z104" s="156" t="e">
        <f>'Ф2-Перечень меропр с прям зат '!#REF!</f>
        <v>#REF!</v>
      </c>
      <c r="AA104" s="156" t="e">
        <f>'Ф2-Перечень меропр с прям зат '!#REF!</f>
        <v>#REF!</v>
      </c>
      <c r="AB104" s="156" t="e">
        <f>'Ф2-Перечень меропр с прям зат '!#REF!</f>
        <v>#REF!</v>
      </c>
      <c r="AC104" s="156" t="e">
        <f>'Ф2-Перечень меропр с прям зат '!#REF!</f>
        <v>#REF!</v>
      </c>
      <c r="AD104" s="156" t="e">
        <f>'Ф2-Перечень меропр с прям зат '!#REF!</f>
        <v>#REF!</v>
      </c>
      <c r="AE104" s="156" t="e">
        <f>'Ф2-Перечень меропр с прям зат '!#REF!</f>
        <v>#REF!</v>
      </c>
      <c r="AF104" s="156" t="e">
        <f>'Ф2-Перечень меропр с прям зат '!#REF!</f>
        <v>#REF!</v>
      </c>
      <c r="AG104" s="156" t="e">
        <f>'Ф2-Перечень меропр с прям зат '!#REF!</f>
        <v>#REF!</v>
      </c>
    </row>
    <row r="105" spans="1:33" s="56" customFormat="1" ht="15" customHeight="1">
      <c r="A105" s="144" t="s">
        <v>309</v>
      </c>
      <c r="B105" s="144" t="s">
        <v>302</v>
      </c>
      <c r="C105" s="135" t="s">
        <v>264</v>
      </c>
      <c r="D105" s="109" t="s">
        <v>266</v>
      </c>
      <c r="E105" s="96" t="s">
        <v>232</v>
      </c>
      <c r="F105" s="149" t="e">
        <f>G105+V105+Y105+AB105+AE105</f>
        <v>#REF!</v>
      </c>
      <c r="G105" s="149" t="e">
        <f>J105+M105+P105+S105</f>
        <v>#REF!</v>
      </c>
      <c r="H105" s="149" t="e">
        <f t="shared" si="51"/>
        <v>#REF!</v>
      </c>
      <c r="I105" s="149" t="e">
        <f t="shared" si="52"/>
        <v>#REF!</v>
      </c>
      <c r="J105" s="156" t="e">
        <f>'Ф2-Перечень меропр с прям зат '!#REF!</f>
        <v>#REF!</v>
      </c>
      <c r="K105" s="156" t="e">
        <f>'Ф2-Перечень меропр с прям зат '!#REF!</f>
        <v>#REF!</v>
      </c>
      <c r="L105" s="156" t="e">
        <f>'Ф2-Перечень меропр с прям зат '!#REF!</f>
        <v>#REF!</v>
      </c>
      <c r="M105" s="156" t="e">
        <f>'Ф2-Перечень меропр с прям зат '!#REF!</f>
        <v>#REF!</v>
      </c>
      <c r="N105" s="156" t="e">
        <f>'Ф2-Перечень меропр с прям зат '!#REF!</f>
        <v>#REF!</v>
      </c>
      <c r="O105" s="156" t="e">
        <f>'Ф2-Перечень меропр с прям зат '!#REF!</f>
        <v>#REF!</v>
      </c>
      <c r="P105" s="156" t="e">
        <f>'Ф2-Перечень меропр с прям зат '!#REF!</f>
        <v>#REF!</v>
      </c>
      <c r="Q105" s="156" t="e">
        <f>'Ф2-Перечень меропр с прям зат '!#REF!</f>
        <v>#REF!</v>
      </c>
      <c r="R105" s="156" t="e">
        <f>'Ф2-Перечень меропр с прям зат '!#REF!</f>
        <v>#REF!</v>
      </c>
      <c r="S105" s="156" t="e">
        <f>'Ф2-Перечень меропр с прям зат '!#REF!</f>
        <v>#REF!</v>
      </c>
      <c r="T105" s="156" t="e">
        <f>'Ф2-Перечень меропр с прям зат '!#REF!</f>
        <v>#REF!</v>
      </c>
      <c r="U105" s="156" t="e">
        <f>'Ф2-Перечень меропр с прям зат '!#REF!</f>
        <v>#REF!</v>
      </c>
      <c r="V105" s="156" t="e">
        <f>'Ф2-Перечень меропр с прям зат '!#REF!</f>
        <v>#REF!</v>
      </c>
      <c r="W105" s="156" t="e">
        <f>'Ф2-Перечень меропр с прям зат '!#REF!</f>
        <v>#REF!</v>
      </c>
      <c r="X105" s="156" t="e">
        <f>'Ф2-Перечень меропр с прям зат '!#REF!</f>
        <v>#REF!</v>
      </c>
      <c r="Y105" s="156" t="e">
        <f>'Ф2-Перечень меропр с прям зат '!#REF!</f>
        <v>#REF!</v>
      </c>
      <c r="Z105" s="156" t="e">
        <f>'Ф2-Перечень меропр с прям зат '!#REF!</f>
        <v>#REF!</v>
      </c>
      <c r="AA105" s="156" t="e">
        <f>'Ф2-Перечень меропр с прям зат '!#REF!</f>
        <v>#REF!</v>
      </c>
      <c r="AB105" s="156" t="e">
        <f>'Ф2-Перечень меропр с прям зат '!#REF!</f>
        <v>#REF!</v>
      </c>
      <c r="AC105" s="156" t="e">
        <f>'Ф2-Перечень меропр с прям зат '!#REF!</f>
        <v>#REF!</v>
      </c>
      <c r="AD105" s="156" t="e">
        <f>'Ф2-Перечень меропр с прям зат '!#REF!</f>
        <v>#REF!</v>
      </c>
      <c r="AE105" s="156" t="e">
        <f>'Ф2-Перечень меропр с прям зат '!#REF!</f>
        <v>#REF!</v>
      </c>
      <c r="AF105" s="156" t="e">
        <f>'Ф2-Перечень меропр с прям зат '!#REF!</f>
        <v>#REF!</v>
      </c>
      <c r="AG105" s="156" t="e">
        <f>'Ф2-Перечень меропр с прям зат '!#REF!</f>
        <v>#REF!</v>
      </c>
    </row>
    <row r="106" spans="1:33" s="56" customFormat="1" ht="15" customHeight="1">
      <c r="A106" s="144" t="s">
        <v>309</v>
      </c>
      <c r="B106" s="144" t="s">
        <v>302</v>
      </c>
      <c r="C106" s="135" t="s">
        <v>265</v>
      </c>
      <c r="D106" s="109" t="s">
        <v>267</v>
      </c>
      <c r="E106" s="96"/>
      <c r="F106" s="149">
        <f>G106+V106+Y106+AB106+AE106</f>
        <v>0</v>
      </c>
      <c r="G106" s="153"/>
      <c r="H106" s="149" t="e">
        <f t="shared" si="51"/>
        <v>#REF!</v>
      </c>
      <c r="I106" s="149" t="e">
        <f t="shared" si="52"/>
        <v>#REF!</v>
      </c>
      <c r="J106" s="153"/>
      <c r="K106" s="156" t="e">
        <f>'Ф2-Перечень меропр с прям зат '!#REF!</f>
        <v>#REF!</v>
      </c>
      <c r="L106" s="156" t="e">
        <f>'Ф2-Перечень меропр с прям зат '!#REF!</f>
        <v>#REF!</v>
      </c>
      <c r="M106" s="153"/>
      <c r="N106" s="156" t="e">
        <f>'Ф2-Перечень меропр с прям зат '!#REF!</f>
        <v>#REF!</v>
      </c>
      <c r="O106" s="156" t="e">
        <f>'Ф2-Перечень меропр с прям зат '!#REF!</f>
        <v>#REF!</v>
      </c>
      <c r="P106" s="153"/>
      <c r="Q106" s="156" t="e">
        <f>'Ф2-Перечень меропр с прям зат '!#REF!</f>
        <v>#REF!</v>
      </c>
      <c r="R106" s="156" t="e">
        <f>'Ф2-Перечень меропр с прям зат '!#REF!</f>
        <v>#REF!</v>
      </c>
      <c r="S106" s="153"/>
      <c r="T106" s="156" t="e">
        <f>'Ф2-Перечень меропр с прям зат '!#REF!</f>
        <v>#REF!</v>
      </c>
      <c r="U106" s="156" t="e">
        <f>'Ф2-Перечень меропр с прям зат '!#REF!</f>
        <v>#REF!</v>
      </c>
      <c r="V106" s="153"/>
      <c r="W106" s="156" t="e">
        <f>'Ф2-Перечень меропр с прям зат '!#REF!</f>
        <v>#REF!</v>
      </c>
      <c r="X106" s="156" t="e">
        <f>'Ф2-Перечень меропр с прям зат '!#REF!</f>
        <v>#REF!</v>
      </c>
      <c r="Y106" s="153"/>
      <c r="Z106" s="156" t="e">
        <f>'Ф2-Перечень меропр с прям зат '!#REF!</f>
        <v>#REF!</v>
      </c>
      <c r="AA106" s="156" t="e">
        <f>'Ф2-Перечень меропр с прям зат '!#REF!</f>
        <v>#REF!</v>
      </c>
      <c r="AB106" s="153"/>
      <c r="AC106" s="156" t="e">
        <f>'Ф2-Перечень меропр с прям зат '!#REF!</f>
        <v>#REF!</v>
      </c>
      <c r="AD106" s="156" t="e">
        <f>'Ф2-Перечень меропр с прям зат '!#REF!</f>
        <v>#REF!</v>
      </c>
      <c r="AE106" s="153"/>
      <c r="AF106" s="156" t="e">
        <f>'Ф2-Перечень меропр с прям зат '!#REF!</f>
        <v>#REF!</v>
      </c>
      <c r="AG106" s="156" t="e">
        <f>'Ф2-Перечень меропр с прям зат '!#REF!</f>
        <v>#REF!</v>
      </c>
    </row>
    <row r="107" spans="1:33" s="56" customFormat="1" ht="15" customHeight="1">
      <c r="A107" s="144" t="s">
        <v>309</v>
      </c>
      <c r="B107" s="144" t="s">
        <v>302</v>
      </c>
      <c r="C107" s="136" t="s">
        <v>88</v>
      </c>
      <c r="D107" s="110" t="s">
        <v>102</v>
      </c>
      <c r="E107" s="123" t="s">
        <v>346</v>
      </c>
      <c r="F107" s="149" t="e">
        <f>H107+W107+Z107+AC107+AF107</f>
        <v>#REF!</v>
      </c>
      <c r="G107" s="153"/>
      <c r="H107" s="149" t="e">
        <f t="shared" si="51"/>
        <v>#REF!</v>
      </c>
      <c r="I107" s="149" t="e">
        <f t="shared" si="52"/>
        <v>#REF!</v>
      </c>
      <c r="J107" s="153"/>
      <c r="K107" s="149" t="e">
        <f>SUM(K108:K110)</f>
        <v>#REF!</v>
      </c>
      <c r="L107" s="149" t="e">
        <f>SUM(L108:L110)</f>
        <v>#REF!</v>
      </c>
      <c r="M107" s="153"/>
      <c r="N107" s="149" t="e">
        <f>SUM(N108:N110)</f>
        <v>#REF!</v>
      </c>
      <c r="O107" s="149" t="e">
        <f>SUM(O108:O110)</f>
        <v>#REF!</v>
      </c>
      <c r="P107" s="153"/>
      <c r="Q107" s="149" t="e">
        <f>SUM(Q108:Q110)</f>
        <v>#REF!</v>
      </c>
      <c r="R107" s="149" t="e">
        <f>SUM(R108:R110)</f>
        <v>#REF!</v>
      </c>
      <c r="S107" s="153"/>
      <c r="T107" s="149" t="e">
        <f>SUM(T108:T110)</f>
        <v>#REF!</v>
      </c>
      <c r="U107" s="149" t="e">
        <f>SUM(U108:U110)</f>
        <v>#REF!</v>
      </c>
      <c r="V107" s="153"/>
      <c r="W107" s="149" t="e">
        <f>SUM(W108:W110)</f>
        <v>#REF!</v>
      </c>
      <c r="X107" s="149" t="e">
        <f>SUM(X108:X110)</f>
        <v>#REF!</v>
      </c>
      <c r="Y107" s="153"/>
      <c r="Z107" s="149" t="e">
        <f>SUM(Z108:Z110)</f>
        <v>#REF!</v>
      </c>
      <c r="AA107" s="149" t="e">
        <f>SUM(AA108:AA110)</f>
        <v>#REF!</v>
      </c>
      <c r="AB107" s="153"/>
      <c r="AC107" s="149" t="e">
        <f>SUM(AC108:AC110)</f>
        <v>#REF!</v>
      </c>
      <c r="AD107" s="149" t="e">
        <f>SUM(AD108:AD110)</f>
        <v>#REF!</v>
      </c>
      <c r="AE107" s="153"/>
      <c r="AF107" s="149" t="e">
        <f>SUM(AF108:AF110)</f>
        <v>#REF!</v>
      </c>
      <c r="AG107" s="149" t="e">
        <f>SUM(AG108:AG110)</f>
        <v>#REF!</v>
      </c>
    </row>
    <row r="108" spans="1:33" s="56" customFormat="1" ht="15" customHeight="1">
      <c r="A108" s="144" t="s">
        <v>309</v>
      </c>
      <c r="B108" s="144" t="s">
        <v>302</v>
      </c>
      <c r="C108" s="137" t="s">
        <v>268</v>
      </c>
      <c r="D108" s="111" t="s">
        <v>263</v>
      </c>
      <c r="E108" s="96" t="s">
        <v>232</v>
      </c>
      <c r="F108" s="149" t="e">
        <f>G108+V108+Y108+AB108+AE108</f>
        <v>#REF!</v>
      </c>
      <c r="G108" s="149" t="e">
        <f>J108+M108+P108+S108</f>
        <v>#REF!</v>
      </c>
      <c r="H108" s="149" t="e">
        <f t="shared" si="51"/>
        <v>#REF!</v>
      </c>
      <c r="I108" s="149" t="e">
        <f t="shared" si="52"/>
        <v>#REF!</v>
      </c>
      <c r="J108" s="156" t="e">
        <f>'Ф2-Перечень меропр с прям зат '!#REF!</f>
        <v>#REF!</v>
      </c>
      <c r="K108" s="156" t="e">
        <f>'Ф2-Перечень меропр с прям зат '!#REF!</f>
        <v>#REF!</v>
      </c>
      <c r="L108" s="156" t="e">
        <f>'Ф2-Перечень меропр с прям зат '!#REF!</f>
        <v>#REF!</v>
      </c>
      <c r="M108" s="156" t="e">
        <f>'Ф2-Перечень меропр с прям зат '!#REF!</f>
        <v>#REF!</v>
      </c>
      <c r="N108" s="156" t="e">
        <f>'Ф2-Перечень меропр с прям зат '!#REF!</f>
        <v>#REF!</v>
      </c>
      <c r="O108" s="156" t="e">
        <f>'Ф2-Перечень меропр с прям зат '!#REF!</f>
        <v>#REF!</v>
      </c>
      <c r="P108" s="156" t="e">
        <f>'Ф2-Перечень меропр с прям зат '!#REF!</f>
        <v>#REF!</v>
      </c>
      <c r="Q108" s="156" t="e">
        <f>'Ф2-Перечень меропр с прям зат '!#REF!</f>
        <v>#REF!</v>
      </c>
      <c r="R108" s="156" t="e">
        <f>'Ф2-Перечень меропр с прям зат '!#REF!</f>
        <v>#REF!</v>
      </c>
      <c r="S108" s="156" t="e">
        <f>'Ф2-Перечень меропр с прям зат '!#REF!</f>
        <v>#REF!</v>
      </c>
      <c r="T108" s="156" t="e">
        <f>'Ф2-Перечень меропр с прям зат '!#REF!</f>
        <v>#REF!</v>
      </c>
      <c r="U108" s="156" t="e">
        <f>'Ф2-Перечень меропр с прям зат '!#REF!</f>
        <v>#REF!</v>
      </c>
      <c r="V108" s="156" t="e">
        <f>'Ф2-Перечень меропр с прям зат '!#REF!</f>
        <v>#REF!</v>
      </c>
      <c r="W108" s="156" t="e">
        <f>'Ф2-Перечень меропр с прям зат '!#REF!</f>
        <v>#REF!</v>
      </c>
      <c r="X108" s="156" t="e">
        <f>'Ф2-Перечень меропр с прям зат '!#REF!</f>
        <v>#REF!</v>
      </c>
      <c r="Y108" s="156" t="e">
        <f>'Ф2-Перечень меропр с прям зат '!#REF!</f>
        <v>#REF!</v>
      </c>
      <c r="Z108" s="156" t="e">
        <f>'Ф2-Перечень меропр с прям зат '!#REF!</f>
        <v>#REF!</v>
      </c>
      <c r="AA108" s="156" t="e">
        <f>'Ф2-Перечень меропр с прям зат '!#REF!</f>
        <v>#REF!</v>
      </c>
      <c r="AB108" s="156" t="e">
        <f>'Ф2-Перечень меропр с прям зат '!#REF!</f>
        <v>#REF!</v>
      </c>
      <c r="AC108" s="156" t="e">
        <f>'Ф2-Перечень меропр с прям зат '!#REF!</f>
        <v>#REF!</v>
      </c>
      <c r="AD108" s="156" t="e">
        <f>'Ф2-Перечень меропр с прям зат '!#REF!</f>
        <v>#REF!</v>
      </c>
      <c r="AE108" s="156" t="e">
        <f>'Ф2-Перечень меропр с прям зат '!#REF!</f>
        <v>#REF!</v>
      </c>
      <c r="AF108" s="156" t="e">
        <f>'Ф2-Перечень меропр с прям зат '!#REF!</f>
        <v>#REF!</v>
      </c>
      <c r="AG108" s="156" t="e">
        <f>'Ф2-Перечень меропр с прям зат '!#REF!</f>
        <v>#REF!</v>
      </c>
    </row>
    <row r="109" spans="1:33" s="56" customFormat="1" ht="15" customHeight="1">
      <c r="A109" s="144" t="s">
        <v>309</v>
      </c>
      <c r="B109" s="144" t="s">
        <v>302</v>
      </c>
      <c r="C109" s="137" t="s">
        <v>269</v>
      </c>
      <c r="D109" s="111" t="s">
        <v>266</v>
      </c>
      <c r="E109" s="96" t="s">
        <v>232</v>
      </c>
      <c r="F109" s="149" t="e">
        <f>G109+V109+Y109+AB109+AE109</f>
        <v>#REF!</v>
      </c>
      <c r="G109" s="149" t="e">
        <f>J109+M109+P109+S109</f>
        <v>#REF!</v>
      </c>
      <c r="H109" s="149" t="e">
        <f t="shared" si="51"/>
        <v>#REF!</v>
      </c>
      <c r="I109" s="149" t="e">
        <f t="shared" si="52"/>
        <v>#REF!</v>
      </c>
      <c r="J109" s="156" t="e">
        <f>'Ф2-Перечень меропр с прям зат '!#REF!</f>
        <v>#REF!</v>
      </c>
      <c r="K109" s="156" t="e">
        <f>'Ф2-Перечень меропр с прям зат '!#REF!</f>
        <v>#REF!</v>
      </c>
      <c r="L109" s="156" t="e">
        <f>'Ф2-Перечень меропр с прям зат '!#REF!</f>
        <v>#REF!</v>
      </c>
      <c r="M109" s="156" t="e">
        <f>'Ф2-Перечень меропр с прям зат '!#REF!</f>
        <v>#REF!</v>
      </c>
      <c r="N109" s="156" t="e">
        <f>'Ф2-Перечень меропр с прям зат '!#REF!</f>
        <v>#REF!</v>
      </c>
      <c r="O109" s="156" t="e">
        <f>'Ф2-Перечень меропр с прям зат '!#REF!</f>
        <v>#REF!</v>
      </c>
      <c r="P109" s="156" t="e">
        <f>'Ф2-Перечень меропр с прям зат '!#REF!</f>
        <v>#REF!</v>
      </c>
      <c r="Q109" s="156" t="e">
        <f>'Ф2-Перечень меропр с прям зат '!#REF!</f>
        <v>#REF!</v>
      </c>
      <c r="R109" s="156" t="e">
        <f>'Ф2-Перечень меропр с прям зат '!#REF!</f>
        <v>#REF!</v>
      </c>
      <c r="S109" s="156" t="e">
        <f>'Ф2-Перечень меропр с прям зат '!#REF!</f>
        <v>#REF!</v>
      </c>
      <c r="T109" s="156" t="e">
        <f>'Ф2-Перечень меропр с прям зат '!#REF!</f>
        <v>#REF!</v>
      </c>
      <c r="U109" s="156" t="e">
        <f>'Ф2-Перечень меропр с прям зат '!#REF!</f>
        <v>#REF!</v>
      </c>
      <c r="V109" s="156" t="e">
        <f>'Ф2-Перечень меропр с прям зат '!#REF!</f>
        <v>#REF!</v>
      </c>
      <c r="W109" s="156" t="e">
        <f>'Ф2-Перечень меропр с прям зат '!#REF!</f>
        <v>#REF!</v>
      </c>
      <c r="X109" s="156" t="e">
        <f>'Ф2-Перечень меропр с прям зат '!#REF!</f>
        <v>#REF!</v>
      </c>
      <c r="Y109" s="156" t="e">
        <f>'Ф2-Перечень меропр с прям зат '!#REF!</f>
        <v>#REF!</v>
      </c>
      <c r="Z109" s="156" t="e">
        <f>'Ф2-Перечень меропр с прям зат '!#REF!</f>
        <v>#REF!</v>
      </c>
      <c r="AA109" s="156" t="e">
        <f>'Ф2-Перечень меропр с прям зат '!#REF!</f>
        <v>#REF!</v>
      </c>
      <c r="AB109" s="156" t="e">
        <f>'Ф2-Перечень меропр с прям зат '!#REF!</f>
        <v>#REF!</v>
      </c>
      <c r="AC109" s="156" t="e">
        <f>'Ф2-Перечень меропр с прям зат '!#REF!</f>
        <v>#REF!</v>
      </c>
      <c r="AD109" s="156" t="e">
        <f>'Ф2-Перечень меропр с прям зат '!#REF!</f>
        <v>#REF!</v>
      </c>
      <c r="AE109" s="156" t="e">
        <f>'Ф2-Перечень меропр с прям зат '!#REF!</f>
        <v>#REF!</v>
      </c>
      <c r="AF109" s="156" t="e">
        <f>'Ф2-Перечень меропр с прям зат '!#REF!</f>
        <v>#REF!</v>
      </c>
      <c r="AG109" s="156" t="e">
        <f>'Ф2-Перечень меропр с прям зат '!#REF!</f>
        <v>#REF!</v>
      </c>
    </row>
    <row r="110" spans="1:33" s="56" customFormat="1">
      <c r="A110" s="144" t="s">
        <v>309</v>
      </c>
      <c r="B110" s="144" t="s">
        <v>302</v>
      </c>
      <c r="C110" s="137" t="s">
        <v>270</v>
      </c>
      <c r="D110" s="111" t="s">
        <v>267</v>
      </c>
      <c r="E110" s="123" t="s">
        <v>346</v>
      </c>
      <c r="F110" s="149" t="e">
        <f>H110+W110+Z110+AC110+AF110</f>
        <v>#REF!</v>
      </c>
      <c r="G110" s="153"/>
      <c r="H110" s="149" t="e">
        <f t="shared" si="51"/>
        <v>#REF!</v>
      </c>
      <c r="I110" s="149" t="e">
        <f t="shared" si="52"/>
        <v>#REF!</v>
      </c>
      <c r="J110" s="153"/>
      <c r="K110" s="156" t="e">
        <f>'Ф2-Перечень меропр с прям зат '!#REF!</f>
        <v>#REF!</v>
      </c>
      <c r="L110" s="156" t="e">
        <f>'Ф2-Перечень меропр с прям зат '!#REF!</f>
        <v>#REF!</v>
      </c>
      <c r="M110" s="153"/>
      <c r="N110" s="156" t="e">
        <f>'Ф2-Перечень меропр с прям зат '!#REF!</f>
        <v>#REF!</v>
      </c>
      <c r="O110" s="156" t="e">
        <f>'Ф2-Перечень меропр с прям зат '!#REF!</f>
        <v>#REF!</v>
      </c>
      <c r="P110" s="153"/>
      <c r="Q110" s="156" t="e">
        <f>'Ф2-Перечень меропр с прям зат '!#REF!</f>
        <v>#REF!</v>
      </c>
      <c r="R110" s="156" t="e">
        <f>'Ф2-Перечень меропр с прям зат '!#REF!</f>
        <v>#REF!</v>
      </c>
      <c r="S110" s="153"/>
      <c r="T110" s="156" t="e">
        <f>'Ф2-Перечень меропр с прям зат '!#REF!</f>
        <v>#REF!</v>
      </c>
      <c r="U110" s="156" t="e">
        <f>'Ф2-Перечень меропр с прям зат '!#REF!</f>
        <v>#REF!</v>
      </c>
      <c r="V110" s="153"/>
      <c r="W110" s="156" t="e">
        <f>'Ф2-Перечень меропр с прям зат '!#REF!</f>
        <v>#REF!</v>
      </c>
      <c r="X110" s="156" t="e">
        <f>'Ф2-Перечень меропр с прям зат '!#REF!</f>
        <v>#REF!</v>
      </c>
      <c r="Y110" s="153"/>
      <c r="Z110" s="156" t="e">
        <f>'Ф2-Перечень меропр с прям зат '!#REF!</f>
        <v>#REF!</v>
      </c>
      <c r="AA110" s="156" t="e">
        <f>'Ф2-Перечень меропр с прям зат '!#REF!</f>
        <v>#REF!</v>
      </c>
      <c r="AB110" s="153"/>
      <c r="AC110" s="156" t="e">
        <f>'Ф2-Перечень меропр с прям зат '!#REF!</f>
        <v>#REF!</v>
      </c>
      <c r="AD110" s="156" t="e">
        <f>'Ф2-Перечень меропр с прям зат '!#REF!</f>
        <v>#REF!</v>
      </c>
      <c r="AE110" s="153"/>
      <c r="AF110" s="156" t="e">
        <f>'Ф2-Перечень меропр с прям зат '!#REF!</f>
        <v>#REF!</v>
      </c>
      <c r="AG110" s="156" t="e">
        <f>'Ф2-Перечень меропр с прям зат '!#REF!</f>
        <v>#REF!</v>
      </c>
    </row>
    <row r="111" spans="1:33" s="56" customFormat="1" ht="105">
      <c r="A111" s="144" t="s">
        <v>309</v>
      </c>
      <c r="B111" s="144" t="s">
        <v>302</v>
      </c>
      <c r="C111" s="134" t="s">
        <v>347</v>
      </c>
      <c r="D111" s="124" t="s">
        <v>348</v>
      </c>
      <c r="E111" s="123" t="s">
        <v>346</v>
      </c>
      <c r="F111" s="149" t="e">
        <f>H111+W111+Z111+AC111+AF111</f>
        <v>#REF!</v>
      </c>
      <c r="G111" s="153"/>
      <c r="H111" s="149" t="e">
        <f>K111+N111+Q111+T111</f>
        <v>#REF!</v>
      </c>
      <c r="I111" s="149" t="e">
        <f>L111+O111+R111+U111</f>
        <v>#REF!</v>
      </c>
      <c r="J111" s="153"/>
      <c r="K111" s="156" t="e">
        <f>'Ф3-Перечень меропр с сопут эф'!#REF!</f>
        <v>#REF!</v>
      </c>
      <c r="L111" s="156" t="e">
        <f>'Ф3-Перечень меропр с сопут эф'!#REF!</f>
        <v>#REF!</v>
      </c>
      <c r="M111" s="153"/>
      <c r="N111" s="156" t="e">
        <f>'Ф3-Перечень меропр с сопут эф'!#REF!</f>
        <v>#REF!</v>
      </c>
      <c r="O111" s="156" t="e">
        <f>'Ф3-Перечень меропр с сопут эф'!#REF!</f>
        <v>#REF!</v>
      </c>
      <c r="P111" s="153"/>
      <c r="Q111" s="156" t="e">
        <f>'Ф3-Перечень меропр с сопут эф'!#REF!</f>
        <v>#REF!</v>
      </c>
      <c r="R111" s="156" t="e">
        <f>'Ф3-Перечень меропр с сопут эф'!#REF!</f>
        <v>#REF!</v>
      </c>
      <c r="S111" s="153"/>
      <c r="T111" s="156" t="e">
        <f>'Ф3-Перечень меропр с сопут эф'!#REF!</f>
        <v>#REF!</v>
      </c>
      <c r="U111" s="156" t="e">
        <f>'Ф3-Перечень меропр с сопут эф'!#REF!</f>
        <v>#REF!</v>
      </c>
      <c r="V111" s="153"/>
      <c r="W111" s="156" t="e">
        <f>'Ф3-Перечень меропр с сопут эф'!#REF!</f>
        <v>#REF!</v>
      </c>
      <c r="X111" s="156" t="e">
        <f>'Ф3-Перечень меропр с сопут эф'!#REF!</f>
        <v>#REF!</v>
      </c>
      <c r="Y111" s="153"/>
      <c r="Z111" s="156" t="e">
        <f>'Ф3-Перечень меропр с сопут эф'!#REF!</f>
        <v>#REF!</v>
      </c>
      <c r="AA111" s="156" t="e">
        <f>'Ф3-Перечень меропр с сопут эф'!#REF!</f>
        <v>#REF!</v>
      </c>
      <c r="AB111" s="153"/>
      <c r="AC111" s="156" t="e">
        <f>'Ф3-Перечень меропр с сопут эф'!#REF!</f>
        <v>#REF!</v>
      </c>
      <c r="AD111" s="156" t="e">
        <f>'Ф3-Перечень меропр с сопут эф'!#REF!</f>
        <v>#REF!</v>
      </c>
      <c r="AE111" s="153"/>
      <c r="AF111" s="156" t="e">
        <f>'Ф3-Перечень меропр с сопут эф'!#REF!</f>
        <v>#REF!</v>
      </c>
      <c r="AG111" s="156" t="e">
        <f>'Ф3-Перечень меропр с сопут эф'!#REF!</f>
        <v>#REF!</v>
      </c>
    </row>
    <row r="112" spans="1:33" s="56" customFormat="1" ht="27.6" customHeight="1">
      <c r="A112" s="144"/>
      <c r="B112" s="144"/>
      <c r="C112" s="137"/>
      <c r="D112" s="112"/>
      <c r="E112" s="96"/>
      <c r="F112" s="149"/>
      <c r="G112" s="152"/>
      <c r="H112" s="152"/>
      <c r="I112" s="152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</row>
    <row r="113" spans="1:34" s="56" customFormat="1" ht="18.75">
      <c r="A113" s="157" t="s">
        <v>303</v>
      </c>
      <c r="B113" s="145"/>
      <c r="C113" s="138"/>
      <c r="D113" s="122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</row>
    <row r="114" spans="1:34" s="56" customFormat="1" ht="63">
      <c r="A114" s="146" t="s">
        <v>309</v>
      </c>
      <c r="B114" s="146" t="s">
        <v>303</v>
      </c>
      <c r="C114" s="139"/>
      <c r="D114" s="125" t="s">
        <v>350</v>
      </c>
      <c r="E114" s="126" t="s">
        <v>344</v>
      </c>
      <c r="F114" s="148" t="e">
        <f>G114+V114+Y114+AB114+AE114</f>
        <v>#REF!</v>
      </c>
      <c r="G114" s="148" t="e">
        <f>G115+G118+G121</f>
        <v>#REF!</v>
      </c>
      <c r="H114" s="148" t="e">
        <f t="shared" ref="H114:AG114" si="55">H115+H118+H121</f>
        <v>#REF!</v>
      </c>
      <c r="I114" s="148" t="e">
        <f t="shared" si="55"/>
        <v>#REF!</v>
      </c>
      <c r="J114" s="148" t="e">
        <f t="shared" si="55"/>
        <v>#REF!</v>
      </c>
      <c r="K114" s="148" t="e">
        <f t="shared" si="55"/>
        <v>#REF!</v>
      </c>
      <c r="L114" s="148" t="e">
        <f t="shared" si="55"/>
        <v>#REF!</v>
      </c>
      <c r="M114" s="148" t="e">
        <f t="shared" si="55"/>
        <v>#REF!</v>
      </c>
      <c r="N114" s="148" t="e">
        <f t="shared" si="55"/>
        <v>#REF!</v>
      </c>
      <c r="O114" s="148" t="e">
        <f t="shared" si="55"/>
        <v>#REF!</v>
      </c>
      <c r="P114" s="148" t="e">
        <f t="shared" si="55"/>
        <v>#REF!</v>
      </c>
      <c r="Q114" s="148" t="e">
        <f t="shared" si="55"/>
        <v>#REF!</v>
      </c>
      <c r="R114" s="148" t="e">
        <f t="shared" si="55"/>
        <v>#REF!</v>
      </c>
      <c r="S114" s="148" t="e">
        <f t="shared" si="55"/>
        <v>#REF!</v>
      </c>
      <c r="T114" s="148" t="e">
        <f t="shared" si="55"/>
        <v>#REF!</v>
      </c>
      <c r="U114" s="148" t="e">
        <f t="shared" si="55"/>
        <v>#REF!</v>
      </c>
      <c r="V114" s="148" t="e">
        <f t="shared" si="55"/>
        <v>#REF!</v>
      </c>
      <c r="W114" s="148" t="e">
        <f t="shared" si="55"/>
        <v>#REF!</v>
      </c>
      <c r="X114" s="148" t="e">
        <f t="shared" si="55"/>
        <v>#REF!</v>
      </c>
      <c r="Y114" s="148" t="e">
        <f t="shared" si="55"/>
        <v>#REF!</v>
      </c>
      <c r="Z114" s="148" t="e">
        <f t="shared" si="55"/>
        <v>#REF!</v>
      </c>
      <c r="AA114" s="148" t="e">
        <f t="shared" si="55"/>
        <v>#REF!</v>
      </c>
      <c r="AB114" s="148" t="e">
        <f t="shared" si="55"/>
        <v>#REF!</v>
      </c>
      <c r="AC114" s="148" t="e">
        <f t="shared" si="55"/>
        <v>#REF!</v>
      </c>
      <c r="AD114" s="148" t="e">
        <f t="shared" si="55"/>
        <v>#REF!</v>
      </c>
      <c r="AE114" s="148" t="e">
        <f t="shared" si="55"/>
        <v>#REF!</v>
      </c>
      <c r="AF114" s="148" t="e">
        <f t="shared" si="55"/>
        <v>#REF!</v>
      </c>
      <c r="AG114" s="148" t="e">
        <f t="shared" si="55"/>
        <v>#REF!</v>
      </c>
    </row>
    <row r="115" spans="1:34" s="56" customFormat="1" ht="60">
      <c r="A115" s="142" t="s">
        <v>309</v>
      </c>
      <c r="B115" s="142" t="s">
        <v>303</v>
      </c>
      <c r="C115" s="129">
        <v>1</v>
      </c>
      <c r="D115" s="98" t="s">
        <v>352</v>
      </c>
      <c r="E115" s="123" t="s">
        <v>344</v>
      </c>
      <c r="F115" s="148" t="e">
        <f>G115+V115+Y115+AB115+AE115</f>
        <v>#REF!</v>
      </c>
      <c r="G115" s="149" t="e">
        <f>G116+G117</f>
        <v>#REF!</v>
      </c>
      <c r="H115" s="149" t="e">
        <f t="shared" ref="H115:AG115" si="56">H116+H117</f>
        <v>#REF!</v>
      </c>
      <c r="I115" s="149" t="e">
        <f t="shared" si="56"/>
        <v>#REF!</v>
      </c>
      <c r="J115" s="149" t="e">
        <f t="shared" si="56"/>
        <v>#REF!</v>
      </c>
      <c r="K115" s="149" t="e">
        <f t="shared" si="56"/>
        <v>#REF!</v>
      </c>
      <c r="L115" s="149" t="e">
        <f t="shared" si="56"/>
        <v>#REF!</v>
      </c>
      <c r="M115" s="149" t="e">
        <f t="shared" si="56"/>
        <v>#REF!</v>
      </c>
      <c r="N115" s="149" t="e">
        <f t="shared" si="56"/>
        <v>#REF!</v>
      </c>
      <c r="O115" s="149" t="e">
        <f t="shared" si="56"/>
        <v>#REF!</v>
      </c>
      <c r="P115" s="149" t="e">
        <f t="shared" si="56"/>
        <v>#REF!</v>
      </c>
      <c r="Q115" s="149" t="e">
        <f t="shared" si="56"/>
        <v>#REF!</v>
      </c>
      <c r="R115" s="149" t="e">
        <f t="shared" si="56"/>
        <v>#REF!</v>
      </c>
      <c r="S115" s="149" t="e">
        <f t="shared" si="56"/>
        <v>#REF!</v>
      </c>
      <c r="T115" s="149" t="e">
        <f t="shared" si="56"/>
        <v>#REF!</v>
      </c>
      <c r="U115" s="149" t="e">
        <f t="shared" si="56"/>
        <v>#REF!</v>
      </c>
      <c r="V115" s="149" t="e">
        <f t="shared" si="56"/>
        <v>#REF!</v>
      </c>
      <c r="W115" s="149" t="e">
        <f t="shared" si="56"/>
        <v>#REF!</v>
      </c>
      <c r="X115" s="149" t="e">
        <f t="shared" si="56"/>
        <v>#REF!</v>
      </c>
      <c r="Y115" s="149" t="e">
        <f t="shared" si="56"/>
        <v>#REF!</v>
      </c>
      <c r="Z115" s="149" t="e">
        <f t="shared" si="56"/>
        <v>#REF!</v>
      </c>
      <c r="AA115" s="149" t="e">
        <f t="shared" si="56"/>
        <v>#REF!</v>
      </c>
      <c r="AB115" s="149" t="e">
        <f t="shared" si="56"/>
        <v>#REF!</v>
      </c>
      <c r="AC115" s="149" t="e">
        <f t="shared" si="56"/>
        <v>#REF!</v>
      </c>
      <c r="AD115" s="149" t="e">
        <f t="shared" si="56"/>
        <v>#REF!</v>
      </c>
      <c r="AE115" s="149" t="e">
        <f t="shared" si="56"/>
        <v>#REF!</v>
      </c>
      <c r="AF115" s="149" t="e">
        <f t="shared" si="56"/>
        <v>#REF!</v>
      </c>
      <c r="AG115" s="149" t="e">
        <f t="shared" si="56"/>
        <v>#REF!</v>
      </c>
      <c r="AH115" s="123"/>
    </row>
    <row r="116" spans="1:34" s="56" customFormat="1" ht="26.45" customHeight="1">
      <c r="A116" s="142" t="s">
        <v>309</v>
      </c>
      <c r="B116" s="142" t="s">
        <v>303</v>
      </c>
      <c r="C116" s="130" t="s">
        <v>45</v>
      </c>
      <c r="D116" s="99" t="s">
        <v>101</v>
      </c>
      <c r="E116" s="123" t="s">
        <v>344</v>
      </c>
      <c r="F116" s="150" t="e">
        <f t="shared" ref="F116:F121" si="57">G116+V116+Y116+AB116+AE116</f>
        <v>#REF!</v>
      </c>
      <c r="G116" s="150" t="e">
        <f t="shared" ref="G116:I117" si="58">J116+M116+P116+S116</f>
        <v>#REF!</v>
      </c>
      <c r="H116" s="150" t="e">
        <f t="shared" si="58"/>
        <v>#REF!</v>
      </c>
      <c r="I116" s="150" t="e">
        <f t="shared" si="58"/>
        <v>#REF!</v>
      </c>
      <c r="J116" s="151" t="e">
        <f>'Ф2-Перечень меропр с прям зат '!#REF!</f>
        <v>#REF!</v>
      </c>
      <c r="K116" s="151" t="e">
        <f>'Ф2-Перечень меропр с прям зат '!#REF!</f>
        <v>#REF!</v>
      </c>
      <c r="L116" s="151" t="e">
        <f>'Ф2-Перечень меропр с прям зат '!#REF!</f>
        <v>#REF!</v>
      </c>
      <c r="M116" s="151" t="e">
        <f>'Ф2-Перечень меропр с прям зат '!#REF!</f>
        <v>#REF!</v>
      </c>
      <c r="N116" s="151" t="e">
        <f>'Ф2-Перечень меропр с прям зат '!#REF!</f>
        <v>#REF!</v>
      </c>
      <c r="O116" s="151" t="e">
        <f>'Ф2-Перечень меропр с прям зат '!#REF!</f>
        <v>#REF!</v>
      </c>
      <c r="P116" s="151" t="e">
        <f>'Ф2-Перечень меропр с прям зат '!#REF!</f>
        <v>#REF!</v>
      </c>
      <c r="Q116" s="151" t="e">
        <f>'Ф2-Перечень меропр с прям зат '!#REF!</f>
        <v>#REF!</v>
      </c>
      <c r="R116" s="151" t="e">
        <f>'Ф2-Перечень меропр с прям зат '!#REF!</f>
        <v>#REF!</v>
      </c>
      <c r="S116" s="151" t="e">
        <f>'Ф2-Перечень меропр с прям зат '!#REF!</f>
        <v>#REF!</v>
      </c>
      <c r="T116" s="151" t="e">
        <f>'Ф2-Перечень меропр с прям зат '!#REF!</f>
        <v>#REF!</v>
      </c>
      <c r="U116" s="151" t="e">
        <f>'Ф2-Перечень меропр с прям зат '!#REF!</f>
        <v>#REF!</v>
      </c>
      <c r="V116" s="151" t="e">
        <f>'Ф2-Перечень меропр с прям зат '!#REF!</f>
        <v>#REF!</v>
      </c>
      <c r="W116" s="151" t="e">
        <f>'Ф2-Перечень меропр с прям зат '!#REF!</f>
        <v>#REF!</v>
      </c>
      <c r="X116" s="151" t="e">
        <f>'Ф2-Перечень меропр с прям зат '!#REF!</f>
        <v>#REF!</v>
      </c>
      <c r="Y116" s="151" t="e">
        <f>'Ф2-Перечень меропр с прям зат '!#REF!</f>
        <v>#REF!</v>
      </c>
      <c r="Z116" s="151" t="e">
        <f>'Ф2-Перечень меропр с прям зат '!#REF!</f>
        <v>#REF!</v>
      </c>
      <c r="AA116" s="151" t="e">
        <f>'Ф2-Перечень меропр с прям зат '!#REF!</f>
        <v>#REF!</v>
      </c>
      <c r="AB116" s="151" t="e">
        <f>'Ф2-Перечень меропр с прям зат '!#REF!</f>
        <v>#REF!</v>
      </c>
      <c r="AC116" s="151" t="e">
        <f>'Ф2-Перечень меропр с прям зат '!#REF!</f>
        <v>#REF!</v>
      </c>
      <c r="AD116" s="151" t="e">
        <f>'Ф2-Перечень меропр с прям зат '!#REF!</f>
        <v>#REF!</v>
      </c>
      <c r="AE116" s="151" t="e">
        <f>'Ф2-Перечень меропр с прям зат '!#REF!</f>
        <v>#REF!</v>
      </c>
      <c r="AF116" s="151" t="e">
        <f>'Ф2-Перечень меропр с прям зат '!#REF!</f>
        <v>#REF!</v>
      </c>
      <c r="AG116" s="151" t="e">
        <f>'Ф2-Перечень меропр с прям зат '!#REF!</f>
        <v>#REF!</v>
      </c>
    </row>
    <row r="117" spans="1:34" s="56" customFormat="1">
      <c r="A117" s="142" t="s">
        <v>309</v>
      </c>
      <c r="B117" s="142" t="s">
        <v>303</v>
      </c>
      <c r="C117" s="131" t="s">
        <v>46</v>
      </c>
      <c r="D117" s="100" t="s">
        <v>102</v>
      </c>
      <c r="E117" s="123" t="s">
        <v>344</v>
      </c>
      <c r="F117" s="149" t="e">
        <f t="shared" si="57"/>
        <v>#REF!</v>
      </c>
      <c r="G117" s="150" t="e">
        <f t="shared" si="58"/>
        <v>#REF!</v>
      </c>
      <c r="H117" s="150" t="e">
        <f t="shared" si="58"/>
        <v>#REF!</v>
      </c>
      <c r="I117" s="150" t="e">
        <f t="shared" si="58"/>
        <v>#REF!</v>
      </c>
      <c r="J117" s="152" t="e">
        <f>'Ф2-Перечень меропр с прям зат '!#REF!</f>
        <v>#REF!</v>
      </c>
      <c r="K117" s="152" t="e">
        <f>'Ф2-Перечень меропр с прям зат '!#REF!</f>
        <v>#REF!</v>
      </c>
      <c r="L117" s="152" t="e">
        <f>'Ф2-Перечень меропр с прям зат '!#REF!</f>
        <v>#REF!</v>
      </c>
      <c r="M117" s="152" t="e">
        <f>'Ф2-Перечень меропр с прям зат '!#REF!</f>
        <v>#REF!</v>
      </c>
      <c r="N117" s="152" t="e">
        <f>'Ф2-Перечень меропр с прям зат '!#REF!</f>
        <v>#REF!</v>
      </c>
      <c r="O117" s="152" t="e">
        <f>'Ф2-Перечень меропр с прям зат '!#REF!</f>
        <v>#REF!</v>
      </c>
      <c r="P117" s="152" t="e">
        <f>'Ф2-Перечень меропр с прям зат '!#REF!</f>
        <v>#REF!</v>
      </c>
      <c r="Q117" s="152" t="e">
        <f>'Ф2-Перечень меропр с прям зат '!#REF!</f>
        <v>#REF!</v>
      </c>
      <c r="R117" s="152" t="e">
        <f>'Ф2-Перечень меропр с прям зат '!#REF!</f>
        <v>#REF!</v>
      </c>
      <c r="S117" s="152" t="e">
        <f>'Ф2-Перечень меропр с прям зат '!#REF!</f>
        <v>#REF!</v>
      </c>
      <c r="T117" s="152" t="e">
        <f>'Ф2-Перечень меропр с прям зат '!#REF!</f>
        <v>#REF!</v>
      </c>
      <c r="U117" s="152" t="e">
        <f>'Ф2-Перечень меропр с прям зат '!#REF!</f>
        <v>#REF!</v>
      </c>
      <c r="V117" s="152" t="e">
        <f>'Ф2-Перечень меропр с прям зат '!#REF!</f>
        <v>#REF!</v>
      </c>
      <c r="W117" s="152" t="e">
        <f>'Ф2-Перечень меропр с прям зат '!#REF!</f>
        <v>#REF!</v>
      </c>
      <c r="X117" s="152" t="e">
        <f>'Ф2-Перечень меропр с прям зат '!#REF!</f>
        <v>#REF!</v>
      </c>
      <c r="Y117" s="152" t="e">
        <f>'Ф2-Перечень меропр с прям зат '!#REF!</f>
        <v>#REF!</v>
      </c>
      <c r="Z117" s="152" t="e">
        <f>'Ф2-Перечень меропр с прям зат '!#REF!</f>
        <v>#REF!</v>
      </c>
      <c r="AA117" s="152" t="e">
        <f>'Ф2-Перечень меропр с прям зат '!#REF!</f>
        <v>#REF!</v>
      </c>
      <c r="AB117" s="152" t="e">
        <f>'Ф2-Перечень меропр с прям зат '!#REF!</f>
        <v>#REF!</v>
      </c>
      <c r="AC117" s="152" t="e">
        <f>'Ф2-Перечень меропр с прям зат '!#REF!</f>
        <v>#REF!</v>
      </c>
      <c r="AD117" s="152" t="e">
        <f>'Ф2-Перечень меропр с прям зат '!#REF!</f>
        <v>#REF!</v>
      </c>
      <c r="AE117" s="152" t="e">
        <f>'Ф2-Перечень меропр с прям зат '!#REF!</f>
        <v>#REF!</v>
      </c>
      <c r="AF117" s="152" t="e">
        <f>'Ф2-Перечень меропр с прям зат '!#REF!</f>
        <v>#REF!</v>
      </c>
      <c r="AG117" s="152" t="e">
        <f>'Ф2-Перечень меропр с прям зат '!#REF!</f>
        <v>#REF!</v>
      </c>
    </row>
    <row r="118" spans="1:34" s="56" customFormat="1" ht="90">
      <c r="A118" s="142" t="s">
        <v>309</v>
      </c>
      <c r="B118" s="142" t="s">
        <v>303</v>
      </c>
      <c r="C118" s="101" t="s">
        <v>47</v>
      </c>
      <c r="D118" s="102" t="s">
        <v>276</v>
      </c>
      <c r="E118" s="123" t="s">
        <v>344</v>
      </c>
      <c r="F118" s="149" t="e">
        <f t="shared" si="57"/>
        <v>#REF!</v>
      </c>
      <c r="G118" s="149" t="e">
        <f>G119+G120</f>
        <v>#REF!</v>
      </c>
      <c r="H118" s="149" t="e">
        <f t="shared" ref="H118:AG118" si="59">H119+H120</f>
        <v>#REF!</v>
      </c>
      <c r="I118" s="149" t="e">
        <f t="shared" si="59"/>
        <v>#REF!</v>
      </c>
      <c r="J118" s="149" t="e">
        <f t="shared" si="59"/>
        <v>#REF!</v>
      </c>
      <c r="K118" s="149" t="e">
        <f t="shared" si="59"/>
        <v>#REF!</v>
      </c>
      <c r="L118" s="149" t="e">
        <f t="shared" si="59"/>
        <v>#REF!</v>
      </c>
      <c r="M118" s="149" t="e">
        <f t="shared" si="59"/>
        <v>#REF!</v>
      </c>
      <c r="N118" s="149" t="e">
        <f t="shared" si="59"/>
        <v>#REF!</v>
      </c>
      <c r="O118" s="149" t="e">
        <f t="shared" si="59"/>
        <v>#REF!</v>
      </c>
      <c r="P118" s="149" t="e">
        <f t="shared" si="59"/>
        <v>#REF!</v>
      </c>
      <c r="Q118" s="149" t="e">
        <f t="shared" si="59"/>
        <v>#REF!</v>
      </c>
      <c r="R118" s="149" t="e">
        <f t="shared" si="59"/>
        <v>#REF!</v>
      </c>
      <c r="S118" s="149" t="e">
        <f t="shared" si="59"/>
        <v>#REF!</v>
      </c>
      <c r="T118" s="149" t="e">
        <f t="shared" si="59"/>
        <v>#REF!</v>
      </c>
      <c r="U118" s="149" t="e">
        <f t="shared" si="59"/>
        <v>#REF!</v>
      </c>
      <c r="V118" s="149" t="e">
        <f t="shared" si="59"/>
        <v>#REF!</v>
      </c>
      <c r="W118" s="149" t="e">
        <f t="shared" si="59"/>
        <v>#REF!</v>
      </c>
      <c r="X118" s="149" t="e">
        <f t="shared" si="59"/>
        <v>#REF!</v>
      </c>
      <c r="Y118" s="149" t="e">
        <f t="shared" si="59"/>
        <v>#REF!</v>
      </c>
      <c r="Z118" s="149" t="e">
        <f t="shared" si="59"/>
        <v>#REF!</v>
      </c>
      <c r="AA118" s="149" t="e">
        <f t="shared" si="59"/>
        <v>#REF!</v>
      </c>
      <c r="AB118" s="149" t="e">
        <f t="shared" si="59"/>
        <v>#REF!</v>
      </c>
      <c r="AC118" s="149" t="e">
        <f t="shared" si="59"/>
        <v>#REF!</v>
      </c>
      <c r="AD118" s="149" t="e">
        <f t="shared" si="59"/>
        <v>#REF!</v>
      </c>
      <c r="AE118" s="149" t="e">
        <f t="shared" si="59"/>
        <v>#REF!</v>
      </c>
      <c r="AF118" s="149" t="e">
        <f t="shared" si="59"/>
        <v>#REF!</v>
      </c>
      <c r="AG118" s="149" t="e">
        <f t="shared" si="59"/>
        <v>#REF!</v>
      </c>
    </row>
    <row r="119" spans="1:34" s="56" customFormat="1">
      <c r="A119" s="142" t="s">
        <v>309</v>
      </c>
      <c r="B119" s="142" t="s">
        <v>303</v>
      </c>
      <c r="C119" s="130" t="s">
        <v>116</v>
      </c>
      <c r="D119" s="100" t="s">
        <v>101</v>
      </c>
      <c r="E119" s="123" t="s">
        <v>344</v>
      </c>
      <c r="F119" s="168" t="e">
        <f t="shared" si="57"/>
        <v>#REF!</v>
      </c>
      <c r="G119" s="149" t="e">
        <f>J119+M119+P119+S119</f>
        <v>#REF!</v>
      </c>
      <c r="H119" s="149" t="e">
        <f t="shared" ref="H119:I121" si="60">K119+N119+Q119+T119</f>
        <v>#REF!</v>
      </c>
      <c r="I119" s="149" t="e">
        <f t="shared" si="60"/>
        <v>#REF!</v>
      </c>
      <c r="J119" s="152" t="e">
        <f>'Ф2-Перечень меропр с прям зат '!#REF!</f>
        <v>#REF!</v>
      </c>
      <c r="K119" s="152" t="e">
        <f>'Ф2-Перечень меропр с прям зат '!#REF!</f>
        <v>#REF!</v>
      </c>
      <c r="L119" s="152" t="e">
        <f>'Ф2-Перечень меропр с прям зат '!#REF!</f>
        <v>#REF!</v>
      </c>
      <c r="M119" s="152" t="e">
        <f>'Ф2-Перечень меропр с прям зат '!#REF!</f>
        <v>#REF!</v>
      </c>
      <c r="N119" s="152" t="e">
        <f>'Ф2-Перечень меропр с прям зат '!#REF!</f>
        <v>#REF!</v>
      </c>
      <c r="O119" s="152" t="e">
        <f>'Ф2-Перечень меропр с прям зат '!#REF!</f>
        <v>#REF!</v>
      </c>
      <c r="P119" s="152" t="e">
        <f>'Ф2-Перечень меропр с прям зат '!#REF!</f>
        <v>#REF!</v>
      </c>
      <c r="Q119" s="152" t="e">
        <f>'Ф2-Перечень меропр с прям зат '!#REF!</f>
        <v>#REF!</v>
      </c>
      <c r="R119" s="152" t="e">
        <f>'Ф2-Перечень меропр с прям зат '!#REF!</f>
        <v>#REF!</v>
      </c>
      <c r="S119" s="152" t="e">
        <f>'Ф2-Перечень меропр с прям зат '!#REF!</f>
        <v>#REF!</v>
      </c>
      <c r="T119" s="152" t="e">
        <f>'Ф2-Перечень меропр с прям зат '!#REF!</f>
        <v>#REF!</v>
      </c>
      <c r="U119" s="152" t="e">
        <f>'Ф2-Перечень меропр с прям зат '!#REF!</f>
        <v>#REF!</v>
      </c>
      <c r="V119" s="152" t="e">
        <f>'Ф2-Перечень меропр с прям зат '!#REF!</f>
        <v>#REF!</v>
      </c>
      <c r="W119" s="152" t="e">
        <f>'Ф2-Перечень меропр с прям зат '!#REF!</f>
        <v>#REF!</v>
      </c>
      <c r="X119" s="152" t="e">
        <f>'Ф2-Перечень меропр с прям зат '!#REF!</f>
        <v>#REF!</v>
      </c>
      <c r="Y119" s="152" t="e">
        <f>'Ф2-Перечень меропр с прям зат '!#REF!</f>
        <v>#REF!</v>
      </c>
      <c r="Z119" s="152" t="e">
        <f>'Ф2-Перечень меропр с прям зат '!#REF!</f>
        <v>#REF!</v>
      </c>
      <c r="AA119" s="152" t="e">
        <f>'Ф2-Перечень меропр с прям зат '!#REF!</f>
        <v>#REF!</v>
      </c>
      <c r="AB119" s="152" t="e">
        <f>'Ф2-Перечень меропр с прям зат '!#REF!</f>
        <v>#REF!</v>
      </c>
      <c r="AC119" s="152" t="e">
        <f>'Ф2-Перечень меропр с прям зат '!#REF!</f>
        <v>#REF!</v>
      </c>
      <c r="AD119" s="152" t="e">
        <f>'Ф2-Перечень меропр с прям зат '!#REF!</f>
        <v>#REF!</v>
      </c>
      <c r="AE119" s="152" t="e">
        <f>'Ф2-Перечень меропр с прям зат '!#REF!</f>
        <v>#REF!</v>
      </c>
      <c r="AF119" s="152" t="e">
        <f>'Ф2-Перечень меропр с прям зат '!#REF!</f>
        <v>#REF!</v>
      </c>
      <c r="AG119" s="152" t="e">
        <f>'Ф2-Перечень меропр с прям зат '!#REF!</f>
        <v>#REF!</v>
      </c>
    </row>
    <row r="120" spans="1:34" s="56" customFormat="1" ht="23.45" customHeight="1">
      <c r="A120" s="142" t="s">
        <v>309</v>
      </c>
      <c r="B120" s="142" t="s">
        <v>303</v>
      </c>
      <c r="C120" s="130" t="s">
        <v>117</v>
      </c>
      <c r="D120" s="98" t="s">
        <v>102</v>
      </c>
      <c r="E120" s="123" t="s">
        <v>344</v>
      </c>
      <c r="F120" s="149" t="e">
        <f t="shared" si="57"/>
        <v>#REF!</v>
      </c>
      <c r="G120" s="149" t="e">
        <f>J120+M120+P120+S120</f>
        <v>#REF!</v>
      </c>
      <c r="H120" s="149" t="e">
        <f t="shared" si="60"/>
        <v>#REF!</v>
      </c>
      <c r="I120" s="149" t="e">
        <f t="shared" si="60"/>
        <v>#REF!</v>
      </c>
      <c r="J120" s="152" t="e">
        <f>'Ф2-Перечень меропр с прям зат '!#REF!</f>
        <v>#REF!</v>
      </c>
      <c r="K120" s="152" t="e">
        <f>'Ф2-Перечень меропр с прям зат '!#REF!</f>
        <v>#REF!</v>
      </c>
      <c r="L120" s="152" t="e">
        <f>'Ф2-Перечень меропр с прям зат '!#REF!</f>
        <v>#REF!</v>
      </c>
      <c r="M120" s="152" t="e">
        <f>'Ф2-Перечень меропр с прям зат '!#REF!</f>
        <v>#REF!</v>
      </c>
      <c r="N120" s="152" t="e">
        <f>'Ф2-Перечень меропр с прям зат '!#REF!</f>
        <v>#REF!</v>
      </c>
      <c r="O120" s="152" t="e">
        <f>'Ф2-Перечень меропр с прям зат '!#REF!</f>
        <v>#REF!</v>
      </c>
      <c r="P120" s="152" t="e">
        <f>'Ф2-Перечень меропр с прям зат '!#REF!</f>
        <v>#REF!</v>
      </c>
      <c r="Q120" s="152" t="e">
        <f>'Ф2-Перечень меропр с прям зат '!#REF!</f>
        <v>#REF!</v>
      </c>
      <c r="R120" s="152" t="e">
        <f>'Ф2-Перечень меропр с прям зат '!#REF!</f>
        <v>#REF!</v>
      </c>
      <c r="S120" s="152" t="e">
        <f>'Ф2-Перечень меропр с прям зат '!#REF!</f>
        <v>#REF!</v>
      </c>
      <c r="T120" s="152" t="e">
        <f>'Ф2-Перечень меропр с прям зат '!#REF!</f>
        <v>#REF!</v>
      </c>
      <c r="U120" s="152" t="e">
        <f>'Ф2-Перечень меропр с прям зат '!#REF!</f>
        <v>#REF!</v>
      </c>
      <c r="V120" s="152" t="e">
        <f>'Ф2-Перечень меропр с прям зат '!#REF!</f>
        <v>#REF!</v>
      </c>
      <c r="W120" s="152" t="e">
        <f>'Ф2-Перечень меропр с прям зат '!#REF!</f>
        <v>#REF!</v>
      </c>
      <c r="X120" s="152" t="e">
        <f>'Ф2-Перечень меропр с прям зат '!#REF!</f>
        <v>#REF!</v>
      </c>
      <c r="Y120" s="152" t="e">
        <f>'Ф2-Перечень меропр с прям зат '!#REF!</f>
        <v>#REF!</v>
      </c>
      <c r="Z120" s="152" t="e">
        <f>'Ф2-Перечень меропр с прям зат '!#REF!</f>
        <v>#REF!</v>
      </c>
      <c r="AA120" s="152" t="e">
        <f>'Ф2-Перечень меропр с прям зат '!#REF!</f>
        <v>#REF!</v>
      </c>
      <c r="AB120" s="152" t="e">
        <f>'Ф2-Перечень меропр с прям зат '!#REF!</f>
        <v>#REF!</v>
      </c>
      <c r="AC120" s="152" t="e">
        <f>'Ф2-Перечень меропр с прям зат '!#REF!</f>
        <v>#REF!</v>
      </c>
      <c r="AD120" s="152" t="e">
        <f>'Ф2-Перечень меропр с прям зат '!#REF!</f>
        <v>#REF!</v>
      </c>
      <c r="AE120" s="152" t="e">
        <f>'Ф2-Перечень меропр с прям зат '!#REF!</f>
        <v>#REF!</v>
      </c>
      <c r="AF120" s="152" t="e">
        <f>'Ф2-Перечень меропр с прям зат '!#REF!</f>
        <v>#REF!</v>
      </c>
      <c r="AG120" s="152" t="e">
        <f>'Ф2-Перечень меропр с прям зат '!#REF!</f>
        <v>#REF!</v>
      </c>
    </row>
    <row r="121" spans="1:34" s="56" customFormat="1" ht="39" customHeight="1">
      <c r="A121" s="142" t="s">
        <v>309</v>
      </c>
      <c r="B121" s="142" t="s">
        <v>303</v>
      </c>
      <c r="C121" s="130" t="s">
        <v>347</v>
      </c>
      <c r="D121" s="98" t="s">
        <v>348</v>
      </c>
      <c r="E121" s="123" t="s">
        <v>344</v>
      </c>
      <c r="F121" s="149" t="e">
        <f t="shared" si="57"/>
        <v>#REF!</v>
      </c>
      <c r="G121" s="149" t="e">
        <f>J121+M121+P121+S121</f>
        <v>#REF!</v>
      </c>
      <c r="H121" s="149" t="e">
        <f t="shared" si="60"/>
        <v>#REF!</v>
      </c>
      <c r="I121" s="149" t="e">
        <f t="shared" si="60"/>
        <v>#REF!</v>
      </c>
      <c r="J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121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122" spans="1:34" s="56" customFormat="1" ht="75" customHeight="1">
      <c r="A122" s="146" t="s">
        <v>309</v>
      </c>
      <c r="B122" s="146" t="s">
        <v>303</v>
      </c>
      <c r="C122" s="140"/>
      <c r="D122" s="125" t="s">
        <v>349</v>
      </c>
      <c r="E122" s="123" t="s">
        <v>346</v>
      </c>
      <c r="F122" s="149" t="e">
        <f>H122+W122+Z122+AC122+AF122</f>
        <v>#REF!</v>
      </c>
      <c r="G122" s="153"/>
      <c r="H122" s="149" t="e">
        <f t="shared" ref="H122:H147" si="61">K122+N122+Q122+T122</f>
        <v>#REF!</v>
      </c>
      <c r="I122" s="149" t="e">
        <f t="shared" ref="I122:I147" si="62">L122+O122+R122+U122</f>
        <v>#REF!</v>
      </c>
      <c r="J122" s="153"/>
      <c r="K122" s="149" t="e">
        <f>K123+K138+K147</f>
        <v>#REF!</v>
      </c>
      <c r="L122" s="149" t="e">
        <f>L123+L138+L147</f>
        <v>#REF!</v>
      </c>
      <c r="M122" s="153"/>
      <c r="N122" s="149" t="e">
        <f>N123+N138+N147</f>
        <v>#REF!</v>
      </c>
      <c r="O122" s="149" t="e">
        <f>O123+O138+O147</f>
        <v>#REF!</v>
      </c>
      <c r="P122" s="153"/>
      <c r="Q122" s="149" t="e">
        <f>Q123+Q138+Q147</f>
        <v>#REF!</v>
      </c>
      <c r="R122" s="149" t="e">
        <f>R123+R138+R147</f>
        <v>#REF!</v>
      </c>
      <c r="S122" s="153"/>
      <c r="T122" s="149" t="e">
        <f>T123+T138+T147</f>
        <v>#REF!</v>
      </c>
      <c r="U122" s="149" t="e">
        <f>U123+U138+U147</f>
        <v>#REF!</v>
      </c>
      <c r="V122" s="153"/>
      <c r="W122" s="149" t="e">
        <f>W123+W138+W147</f>
        <v>#REF!</v>
      </c>
      <c r="X122" s="149" t="e">
        <f>X123+X138+X147</f>
        <v>#REF!</v>
      </c>
      <c r="Y122" s="153"/>
      <c r="Z122" s="149" t="e">
        <f>Z123+Z138+Z147</f>
        <v>#REF!</v>
      </c>
      <c r="AA122" s="149" t="e">
        <f>AA123+AA138+AA147</f>
        <v>#REF!</v>
      </c>
      <c r="AB122" s="153"/>
      <c r="AC122" s="149" t="e">
        <f>AC123+AC138+AC147</f>
        <v>#REF!</v>
      </c>
      <c r="AD122" s="149" t="e">
        <f>AD123+AD138+AD147</f>
        <v>#REF!</v>
      </c>
      <c r="AE122" s="153"/>
      <c r="AF122" s="149" t="e">
        <f>AF123+AF138+AF147</f>
        <v>#REF!</v>
      </c>
      <c r="AG122" s="149" t="e">
        <f>AG123+AG138+AG147</f>
        <v>#REF!</v>
      </c>
    </row>
    <row r="123" spans="1:34" s="56" customFormat="1" ht="120">
      <c r="A123" s="143" t="s">
        <v>309</v>
      </c>
      <c r="B123" s="143" t="s">
        <v>303</v>
      </c>
      <c r="C123" s="132" t="s">
        <v>147</v>
      </c>
      <c r="D123" s="106" t="s">
        <v>317</v>
      </c>
      <c r="E123" s="123" t="s">
        <v>346</v>
      </c>
      <c r="F123" s="149" t="e">
        <f>H123+W123+Z123+AC123+AF123</f>
        <v>#REF!</v>
      </c>
      <c r="G123" s="153"/>
      <c r="H123" s="149" t="e">
        <f t="shared" si="61"/>
        <v>#REF!</v>
      </c>
      <c r="I123" s="149" t="e">
        <f t="shared" si="62"/>
        <v>#REF!</v>
      </c>
      <c r="J123" s="153"/>
      <c r="K123" s="149" t="e">
        <f>K124+K131</f>
        <v>#REF!</v>
      </c>
      <c r="L123" s="149" t="e">
        <f>L124+L131</f>
        <v>#REF!</v>
      </c>
      <c r="M123" s="153"/>
      <c r="N123" s="149" t="e">
        <f>N124+N131</f>
        <v>#REF!</v>
      </c>
      <c r="O123" s="149" t="e">
        <f>O124+O131</f>
        <v>#REF!</v>
      </c>
      <c r="P123" s="153"/>
      <c r="Q123" s="149" t="e">
        <f>Q124+Q131</f>
        <v>#REF!</v>
      </c>
      <c r="R123" s="149" t="e">
        <f>R124+R131</f>
        <v>#REF!</v>
      </c>
      <c r="S123" s="153"/>
      <c r="T123" s="149" t="e">
        <f>T124+T131</f>
        <v>#REF!</v>
      </c>
      <c r="U123" s="149" t="e">
        <f>U124+U131</f>
        <v>#REF!</v>
      </c>
      <c r="V123" s="153"/>
      <c r="W123" s="149" t="e">
        <f>W124+W131</f>
        <v>#REF!</v>
      </c>
      <c r="X123" s="149" t="e">
        <f>X124+X131</f>
        <v>#REF!</v>
      </c>
      <c r="Y123" s="153"/>
      <c r="Z123" s="149" t="e">
        <f>Z124+Z131</f>
        <v>#REF!</v>
      </c>
      <c r="AA123" s="149" t="e">
        <f>AA124+AA131</f>
        <v>#REF!</v>
      </c>
      <c r="AB123" s="153"/>
      <c r="AC123" s="149" t="e">
        <f>AC124+AC131</f>
        <v>#REF!</v>
      </c>
      <c r="AD123" s="149" t="e">
        <f>AD124+AD131</f>
        <v>#REF!</v>
      </c>
      <c r="AE123" s="153"/>
      <c r="AF123" s="149" t="e">
        <f>AF124+AF131</f>
        <v>#REF!</v>
      </c>
      <c r="AG123" s="149" t="e">
        <f>AG124+AG131</f>
        <v>#REF!</v>
      </c>
    </row>
    <row r="124" spans="1:34" s="56" customFormat="1">
      <c r="A124" s="143" t="s">
        <v>309</v>
      </c>
      <c r="B124" s="143" t="s">
        <v>303</v>
      </c>
      <c r="C124" s="132" t="s">
        <v>52</v>
      </c>
      <c r="D124" s="107" t="s">
        <v>101</v>
      </c>
      <c r="E124" s="123" t="s">
        <v>346</v>
      </c>
      <c r="F124" s="149" t="e">
        <f>H124+W124+Z124+AC124+AF124</f>
        <v>#REF!</v>
      </c>
      <c r="G124" s="153"/>
      <c r="H124" s="149" t="e">
        <f t="shared" si="61"/>
        <v>#REF!</v>
      </c>
      <c r="I124" s="149" t="e">
        <f t="shared" si="62"/>
        <v>#REF!</v>
      </c>
      <c r="J124" s="153"/>
      <c r="K124" s="149" t="e">
        <f>SUM(K125:K130)</f>
        <v>#REF!</v>
      </c>
      <c r="L124" s="149" t="e">
        <f>SUM(L125:L130)</f>
        <v>#REF!</v>
      </c>
      <c r="M124" s="153"/>
      <c r="N124" s="149" t="e">
        <f>SUM(N125:N130)</f>
        <v>#REF!</v>
      </c>
      <c r="O124" s="149" t="e">
        <f>SUM(O125:O130)</f>
        <v>#REF!</v>
      </c>
      <c r="P124" s="153"/>
      <c r="Q124" s="149" t="e">
        <f>SUM(Q125:Q130)</f>
        <v>#REF!</v>
      </c>
      <c r="R124" s="149" t="e">
        <f>SUM(R125:R130)</f>
        <v>#REF!</v>
      </c>
      <c r="S124" s="153"/>
      <c r="T124" s="149" t="e">
        <f>SUM(T125:T130)</f>
        <v>#REF!</v>
      </c>
      <c r="U124" s="149" t="e">
        <f>SUM(U125:U130)</f>
        <v>#REF!</v>
      </c>
      <c r="V124" s="153"/>
      <c r="W124" s="149" t="e">
        <f>SUM(W125:W130)</f>
        <v>#REF!</v>
      </c>
      <c r="X124" s="149" t="e">
        <f>SUM(X125:X130)</f>
        <v>#REF!</v>
      </c>
      <c r="Y124" s="153"/>
      <c r="Z124" s="149" t="e">
        <f>SUM(Z125:Z130)</f>
        <v>#REF!</v>
      </c>
      <c r="AA124" s="149" t="e">
        <f>SUM(AA125:AA130)</f>
        <v>#REF!</v>
      </c>
      <c r="AB124" s="153"/>
      <c r="AC124" s="149" t="e">
        <f>SUM(AC125:AC130)</f>
        <v>#REF!</v>
      </c>
      <c r="AD124" s="149" t="e">
        <f>SUM(AD125:AD130)</f>
        <v>#REF!</v>
      </c>
      <c r="AE124" s="153"/>
      <c r="AF124" s="149" t="e">
        <f>SUM(AF125:AF130)</f>
        <v>#REF!</v>
      </c>
      <c r="AG124" s="149" t="e">
        <f>SUM(AG125:AG130)</f>
        <v>#REF!</v>
      </c>
    </row>
    <row r="125" spans="1:34" s="56" customFormat="1" ht="18.600000000000001" customHeight="1">
      <c r="A125" s="143" t="s">
        <v>309</v>
      </c>
      <c r="B125" s="143" t="s">
        <v>303</v>
      </c>
      <c r="C125" s="133" t="s">
        <v>118</v>
      </c>
      <c r="D125" s="108" t="s">
        <v>103</v>
      </c>
      <c r="E125" s="105" t="s">
        <v>344</v>
      </c>
      <c r="F125" s="149" t="e">
        <f t="shared" ref="F125:F130" si="63">G125+V125+Y125+AB125+AE125</f>
        <v>#REF!</v>
      </c>
      <c r="G125" s="149" t="e">
        <f>J125+M125+P125+S125</f>
        <v>#REF!</v>
      </c>
      <c r="H125" s="149" t="e">
        <f t="shared" si="61"/>
        <v>#REF!</v>
      </c>
      <c r="I125" s="149" t="e">
        <f t="shared" si="62"/>
        <v>#REF!</v>
      </c>
      <c r="J125" s="154" t="e">
        <f>'Ф2-Перечень меропр с прям зат '!#REF!</f>
        <v>#REF!</v>
      </c>
      <c r="K125" s="154" t="e">
        <f>'Ф2-Перечень меропр с прям зат '!#REF!</f>
        <v>#REF!</v>
      </c>
      <c r="L125" s="154" t="e">
        <f>'Ф2-Перечень меропр с прям зат '!#REF!</f>
        <v>#REF!</v>
      </c>
      <c r="M125" s="154" t="e">
        <f>'Ф2-Перечень меропр с прям зат '!#REF!</f>
        <v>#REF!</v>
      </c>
      <c r="N125" s="154" t="e">
        <f>'Ф2-Перечень меропр с прям зат '!#REF!</f>
        <v>#REF!</v>
      </c>
      <c r="O125" s="154" t="e">
        <f>'Ф2-Перечень меропр с прям зат '!#REF!</f>
        <v>#REF!</v>
      </c>
      <c r="P125" s="154" t="e">
        <f>'Ф2-Перечень меропр с прям зат '!#REF!</f>
        <v>#REF!</v>
      </c>
      <c r="Q125" s="154" t="e">
        <f>'Ф2-Перечень меропр с прям зат '!#REF!</f>
        <v>#REF!</v>
      </c>
      <c r="R125" s="154" t="e">
        <f>'Ф2-Перечень меропр с прям зат '!#REF!</f>
        <v>#REF!</v>
      </c>
      <c r="S125" s="154" t="e">
        <f>'Ф2-Перечень меропр с прям зат '!#REF!</f>
        <v>#REF!</v>
      </c>
      <c r="T125" s="154" t="e">
        <f>'Ф2-Перечень меропр с прям зат '!#REF!</f>
        <v>#REF!</v>
      </c>
      <c r="U125" s="154" t="e">
        <f>'Ф2-Перечень меропр с прям зат '!#REF!</f>
        <v>#REF!</v>
      </c>
      <c r="V125" s="154" t="e">
        <f>'Ф2-Перечень меропр с прям зат '!#REF!</f>
        <v>#REF!</v>
      </c>
      <c r="W125" s="154" t="e">
        <f>'Ф2-Перечень меропр с прям зат '!#REF!</f>
        <v>#REF!</v>
      </c>
      <c r="X125" s="154" t="e">
        <f>'Ф2-Перечень меропр с прям зат '!#REF!</f>
        <v>#REF!</v>
      </c>
      <c r="Y125" s="154" t="e">
        <f>'Ф2-Перечень меропр с прям зат '!#REF!</f>
        <v>#REF!</v>
      </c>
      <c r="Z125" s="154" t="e">
        <f>'Ф2-Перечень меропр с прям зат '!#REF!</f>
        <v>#REF!</v>
      </c>
      <c r="AA125" s="154" t="e">
        <f>'Ф2-Перечень меропр с прям зат '!#REF!</f>
        <v>#REF!</v>
      </c>
      <c r="AB125" s="154" t="e">
        <f>'Ф2-Перечень меропр с прям зат '!#REF!</f>
        <v>#REF!</v>
      </c>
      <c r="AC125" s="154" t="e">
        <f>'Ф2-Перечень меропр с прям зат '!#REF!</f>
        <v>#REF!</v>
      </c>
      <c r="AD125" s="154" t="e">
        <f>'Ф2-Перечень меропр с прям зат '!#REF!</f>
        <v>#REF!</v>
      </c>
      <c r="AE125" s="154" t="e">
        <f>'Ф2-Перечень меропр с прям зат '!#REF!</f>
        <v>#REF!</v>
      </c>
      <c r="AF125" s="154" t="e">
        <f>'Ф2-Перечень меропр с прям зат '!#REF!</f>
        <v>#REF!</v>
      </c>
      <c r="AG125" s="154" t="e">
        <f>'Ф2-Перечень меропр с прям зат '!#REF!</f>
        <v>#REF!</v>
      </c>
    </row>
    <row r="126" spans="1:34" s="56" customFormat="1" ht="25.5">
      <c r="A126" s="143" t="s">
        <v>309</v>
      </c>
      <c r="B126" s="143" t="s">
        <v>303</v>
      </c>
      <c r="C126" s="133" t="s">
        <v>119</v>
      </c>
      <c r="D126" s="104" t="s">
        <v>310</v>
      </c>
      <c r="E126" s="105" t="s">
        <v>60</v>
      </c>
      <c r="F126" s="149" t="e">
        <f t="shared" si="63"/>
        <v>#REF!</v>
      </c>
      <c r="G126" s="149" t="e">
        <f>J126+M126+P126+S126</f>
        <v>#REF!</v>
      </c>
      <c r="H126" s="149" t="e">
        <f t="shared" si="61"/>
        <v>#REF!</v>
      </c>
      <c r="I126" s="149" t="e">
        <f t="shared" si="62"/>
        <v>#REF!</v>
      </c>
      <c r="J126" s="154" t="e">
        <f>'Ф2-Перечень меропр с прям зат '!#REF!</f>
        <v>#REF!</v>
      </c>
      <c r="K126" s="154" t="e">
        <f>'Ф2-Перечень меропр с прям зат '!#REF!</f>
        <v>#REF!</v>
      </c>
      <c r="L126" s="154" t="e">
        <f>'Ф2-Перечень меропр с прям зат '!#REF!</f>
        <v>#REF!</v>
      </c>
      <c r="M126" s="154" t="e">
        <f>'Ф2-Перечень меропр с прям зат '!#REF!</f>
        <v>#REF!</v>
      </c>
      <c r="N126" s="154" t="e">
        <f>'Ф2-Перечень меропр с прям зат '!#REF!</f>
        <v>#REF!</v>
      </c>
      <c r="O126" s="154" t="e">
        <f>'Ф2-Перечень меропр с прям зат '!#REF!</f>
        <v>#REF!</v>
      </c>
      <c r="P126" s="154" t="e">
        <f>'Ф2-Перечень меропр с прям зат '!#REF!</f>
        <v>#REF!</v>
      </c>
      <c r="Q126" s="154" t="e">
        <f>'Ф2-Перечень меропр с прям зат '!#REF!</f>
        <v>#REF!</v>
      </c>
      <c r="R126" s="154" t="e">
        <f>'Ф2-Перечень меропр с прям зат '!#REF!</f>
        <v>#REF!</v>
      </c>
      <c r="S126" s="154" t="e">
        <f>'Ф2-Перечень меропр с прям зат '!#REF!</f>
        <v>#REF!</v>
      </c>
      <c r="T126" s="154" t="e">
        <f>'Ф2-Перечень меропр с прям зат '!#REF!</f>
        <v>#REF!</v>
      </c>
      <c r="U126" s="154" t="e">
        <f>'Ф2-Перечень меропр с прям зат '!#REF!</f>
        <v>#REF!</v>
      </c>
      <c r="V126" s="154" t="e">
        <f>'Ф2-Перечень меропр с прям зат '!#REF!</f>
        <v>#REF!</v>
      </c>
      <c r="W126" s="154" t="e">
        <f>'Ф2-Перечень меропр с прям зат '!#REF!</f>
        <v>#REF!</v>
      </c>
      <c r="X126" s="154" t="e">
        <f>'Ф2-Перечень меропр с прям зат '!#REF!</f>
        <v>#REF!</v>
      </c>
      <c r="Y126" s="154" t="e">
        <f>'Ф2-Перечень меропр с прям зат '!#REF!</f>
        <v>#REF!</v>
      </c>
      <c r="Z126" s="154" t="e">
        <f>'Ф2-Перечень меропр с прям зат '!#REF!</f>
        <v>#REF!</v>
      </c>
      <c r="AA126" s="154" t="e">
        <f>'Ф2-Перечень меропр с прям зат '!#REF!</f>
        <v>#REF!</v>
      </c>
      <c r="AB126" s="154" t="e">
        <f>'Ф2-Перечень меропр с прям зат '!#REF!</f>
        <v>#REF!</v>
      </c>
      <c r="AC126" s="154" t="e">
        <f>'Ф2-Перечень меропр с прям зат '!#REF!</f>
        <v>#REF!</v>
      </c>
      <c r="AD126" s="154" t="e">
        <f>'Ф2-Перечень меропр с прям зат '!#REF!</f>
        <v>#REF!</v>
      </c>
      <c r="AE126" s="154" t="e">
        <f>'Ф2-Перечень меропр с прям зат '!#REF!</f>
        <v>#REF!</v>
      </c>
      <c r="AF126" s="154" t="e">
        <f>'Ф2-Перечень меропр с прям зат '!#REF!</f>
        <v>#REF!</v>
      </c>
      <c r="AG126" s="154" t="e">
        <f>'Ф2-Перечень меропр с прям зат '!#REF!</f>
        <v>#REF!</v>
      </c>
    </row>
    <row r="127" spans="1:34" s="56" customFormat="1" ht="25.5">
      <c r="A127" s="143" t="s">
        <v>309</v>
      </c>
      <c r="B127" s="143" t="s">
        <v>303</v>
      </c>
      <c r="C127" s="133" t="s">
        <v>120</v>
      </c>
      <c r="D127" s="104" t="s">
        <v>261</v>
      </c>
      <c r="E127" s="105" t="s">
        <v>351</v>
      </c>
      <c r="F127" s="149" t="e">
        <f t="shared" si="63"/>
        <v>#REF!</v>
      </c>
      <c r="G127" s="149" t="e">
        <f>J127+M127+P127+S127</f>
        <v>#REF!</v>
      </c>
      <c r="H127" s="149" t="e">
        <f t="shared" si="61"/>
        <v>#REF!</v>
      </c>
      <c r="I127" s="149" t="e">
        <f t="shared" si="62"/>
        <v>#REF!</v>
      </c>
      <c r="J127" s="154" t="e">
        <f>'Ф2-Перечень меропр с прям зат '!#REF!</f>
        <v>#REF!</v>
      </c>
      <c r="K127" s="154" t="e">
        <f>'Ф2-Перечень меропр с прям зат '!#REF!</f>
        <v>#REF!</v>
      </c>
      <c r="L127" s="154" t="e">
        <f>'Ф2-Перечень меропр с прям зат '!#REF!</f>
        <v>#REF!</v>
      </c>
      <c r="M127" s="154" t="e">
        <f>'Ф2-Перечень меропр с прям зат '!#REF!</f>
        <v>#REF!</v>
      </c>
      <c r="N127" s="154" t="e">
        <f>'Ф2-Перечень меропр с прям зат '!#REF!</f>
        <v>#REF!</v>
      </c>
      <c r="O127" s="154" t="e">
        <f>'Ф2-Перечень меропр с прям зат '!#REF!</f>
        <v>#REF!</v>
      </c>
      <c r="P127" s="154" t="e">
        <f>'Ф2-Перечень меропр с прям зат '!#REF!</f>
        <v>#REF!</v>
      </c>
      <c r="Q127" s="154" t="e">
        <f>'Ф2-Перечень меропр с прям зат '!#REF!</f>
        <v>#REF!</v>
      </c>
      <c r="R127" s="154" t="e">
        <f>'Ф2-Перечень меропр с прям зат '!#REF!</f>
        <v>#REF!</v>
      </c>
      <c r="S127" s="154" t="e">
        <f>'Ф2-Перечень меропр с прям зат '!#REF!</f>
        <v>#REF!</v>
      </c>
      <c r="T127" s="154" t="e">
        <f>'Ф2-Перечень меропр с прям зат '!#REF!</f>
        <v>#REF!</v>
      </c>
      <c r="U127" s="154" t="e">
        <f>'Ф2-Перечень меропр с прям зат '!#REF!</f>
        <v>#REF!</v>
      </c>
      <c r="V127" s="154" t="e">
        <f>'Ф2-Перечень меропр с прям зат '!#REF!</f>
        <v>#REF!</v>
      </c>
      <c r="W127" s="154" t="e">
        <f>'Ф2-Перечень меропр с прям зат '!#REF!</f>
        <v>#REF!</v>
      </c>
      <c r="X127" s="154" t="e">
        <f>'Ф2-Перечень меропр с прям зат '!#REF!</f>
        <v>#REF!</v>
      </c>
      <c r="Y127" s="154" t="e">
        <f>'Ф2-Перечень меропр с прям зат '!#REF!</f>
        <v>#REF!</v>
      </c>
      <c r="Z127" s="154" t="e">
        <f>'Ф2-Перечень меропр с прям зат '!#REF!</f>
        <v>#REF!</v>
      </c>
      <c r="AA127" s="154" t="e">
        <f>'Ф2-Перечень меропр с прям зат '!#REF!</f>
        <v>#REF!</v>
      </c>
      <c r="AB127" s="154" t="e">
        <f>'Ф2-Перечень меропр с прям зат '!#REF!</f>
        <v>#REF!</v>
      </c>
      <c r="AC127" s="154" t="e">
        <f>'Ф2-Перечень меропр с прям зат '!#REF!</f>
        <v>#REF!</v>
      </c>
      <c r="AD127" s="154" t="e">
        <f>'Ф2-Перечень меропр с прям зат '!#REF!</f>
        <v>#REF!</v>
      </c>
      <c r="AE127" s="154" t="e">
        <f>'Ф2-Перечень меропр с прям зат '!#REF!</f>
        <v>#REF!</v>
      </c>
      <c r="AF127" s="154" t="e">
        <f>'Ф2-Перечень меропр с прям зат '!#REF!</f>
        <v>#REF!</v>
      </c>
      <c r="AG127" s="154" t="e">
        <f>'Ф2-Перечень меропр с прям зат '!#REF!</f>
        <v>#REF!</v>
      </c>
    </row>
    <row r="128" spans="1:34" s="56" customFormat="1">
      <c r="A128" s="143" t="s">
        <v>309</v>
      </c>
      <c r="B128" s="143" t="s">
        <v>303</v>
      </c>
      <c r="C128" s="133" t="s">
        <v>121</v>
      </c>
      <c r="D128" s="104" t="s">
        <v>201</v>
      </c>
      <c r="E128" s="105"/>
      <c r="F128" s="149">
        <f t="shared" si="63"/>
        <v>0</v>
      </c>
      <c r="G128" s="153"/>
      <c r="H128" s="149" t="e">
        <f t="shared" si="61"/>
        <v>#REF!</v>
      </c>
      <c r="I128" s="149" t="e">
        <f t="shared" si="62"/>
        <v>#REF!</v>
      </c>
      <c r="J128" s="153"/>
      <c r="K128" s="154" t="e">
        <f>'Ф2-Перечень меропр с прям зат '!#REF!</f>
        <v>#REF!</v>
      </c>
      <c r="L128" s="154" t="e">
        <f>'Ф2-Перечень меропр с прям зат '!#REF!</f>
        <v>#REF!</v>
      </c>
      <c r="M128" s="153"/>
      <c r="N128" s="154" t="e">
        <f>'Ф2-Перечень меропр с прям зат '!#REF!</f>
        <v>#REF!</v>
      </c>
      <c r="O128" s="154" t="e">
        <f>'Ф2-Перечень меропр с прям зат '!#REF!</f>
        <v>#REF!</v>
      </c>
      <c r="P128" s="153"/>
      <c r="Q128" s="154" t="e">
        <f>'Ф2-Перечень меропр с прям зат '!#REF!</f>
        <v>#REF!</v>
      </c>
      <c r="R128" s="154" t="e">
        <f>'Ф2-Перечень меропр с прям зат '!#REF!</f>
        <v>#REF!</v>
      </c>
      <c r="S128" s="153"/>
      <c r="T128" s="154" t="e">
        <f>'Ф2-Перечень меропр с прям зат '!#REF!</f>
        <v>#REF!</v>
      </c>
      <c r="U128" s="154" t="e">
        <f>'Ф2-Перечень меропр с прям зат '!#REF!</f>
        <v>#REF!</v>
      </c>
      <c r="V128" s="153"/>
      <c r="W128" s="154" t="e">
        <f>'Ф2-Перечень меропр с прям зат '!#REF!</f>
        <v>#REF!</v>
      </c>
      <c r="X128" s="154" t="e">
        <f>'Ф2-Перечень меропр с прям зат '!#REF!</f>
        <v>#REF!</v>
      </c>
      <c r="Y128" s="153"/>
      <c r="Z128" s="154" t="e">
        <f>'Ф2-Перечень меропр с прям зат '!#REF!</f>
        <v>#REF!</v>
      </c>
      <c r="AA128" s="154" t="e">
        <f>'Ф2-Перечень меропр с прям зат '!#REF!</f>
        <v>#REF!</v>
      </c>
      <c r="AB128" s="153"/>
      <c r="AC128" s="154" t="e">
        <f>'Ф2-Перечень меропр с прям зат '!#REF!</f>
        <v>#REF!</v>
      </c>
      <c r="AD128" s="154" t="e">
        <f>'Ф2-Перечень меропр с прям зат '!#REF!</f>
        <v>#REF!</v>
      </c>
      <c r="AE128" s="153"/>
      <c r="AF128" s="154" t="e">
        <f>'Ф2-Перечень меропр с прям зат '!#REF!</f>
        <v>#REF!</v>
      </c>
      <c r="AG128" s="154" t="e">
        <f>'Ф2-Перечень меропр с прям зат '!#REF!</f>
        <v>#REF!</v>
      </c>
    </row>
    <row r="129" spans="1:33" s="56" customFormat="1">
      <c r="A129" s="143" t="s">
        <v>309</v>
      </c>
      <c r="B129" s="143" t="s">
        <v>303</v>
      </c>
      <c r="C129" s="133" t="s">
        <v>122</v>
      </c>
      <c r="D129" s="104" t="s">
        <v>63</v>
      </c>
      <c r="E129" s="105"/>
      <c r="F129" s="149" t="e">
        <f t="shared" si="63"/>
        <v>#REF!</v>
      </c>
      <c r="G129" s="149" t="e">
        <f>J129+M129+P129+S129</f>
        <v>#REF!</v>
      </c>
      <c r="H129" s="149" t="e">
        <f t="shared" si="61"/>
        <v>#REF!</v>
      </c>
      <c r="I129" s="149" t="e">
        <f t="shared" si="62"/>
        <v>#REF!</v>
      </c>
      <c r="J129" s="154" t="e">
        <f>'Ф2-Перечень меропр с прям зат '!#REF!</f>
        <v>#REF!</v>
      </c>
      <c r="K129" s="154" t="e">
        <f>'Ф2-Перечень меропр с прям зат '!#REF!</f>
        <v>#REF!</v>
      </c>
      <c r="L129" s="154" t="e">
        <f>'Ф2-Перечень меропр с прям зат '!#REF!</f>
        <v>#REF!</v>
      </c>
      <c r="M129" s="154" t="e">
        <f>'Ф2-Перечень меропр с прям зат '!#REF!</f>
        <v>#REF!</v>
      </c>
      <c r="N129" s="154" t="e">
        <f>'Ф2-Перечень меропр с прям зат '!#REF!</f>
        <v>#REF!</v>
      </c>
      <c r="O129" s="154" t="e">
        <f>'Ф2-Перечень меропр с прям зат '!#REF!</f>
        <v>#REF!</v>
      </c>
      <c r="P129" s="154" t="e">
        <f>'Ф2-Перечень меропр с прям зат '!#REF!</f>
        <v>#REF!</v>
      </c>
      <c r="Q129" s="154" t="e">
        <f>'Ф2-Перечень меропр с прям зат '!#REF!</f>
        <v>#REF!</v>
      </c>
      <c r="R129" s="154" t="e">
        <f>'Ф2-Перечень меропр с прям зат '!#REF!</f>
        <v>#REF!</v>
      </c>
      <c r="S129" s="154" t="e">
        <f>'Ф2-Перечень меропр с прям зат '!#REF!</f>
        <v>#REF!</v>
      </c>
      <c r="T129" s="154" t="e">
        <f>'Ф2-Перечень меропр с прям зат '!#REF!</f>
        <v>#REF!</v>
      </c>
      <c r="U129" s="154" t="e">
        <f>'Ф2-Перечень меропр с прям зат '!#REF!</f>
        <v>#REF!</v>
      </c>
      <c r="V129" s="154" t="e">
        <f>'Ф2-Перечень меропр с прям зат '!#REF!</f>
        <v>#REF!</v>
      </c>
      <c r="W129" s="154" t="e">
        <f>'Ф2-Перечень меропр с прям зат '!#REF!</f>
        <v>#REF!</v>
      </c>
      <c r="X129" s="154" t="e">
        <f>'Ф2-Перечень меропр с прям зат '!#REF!</f>
        <v>#REF!</v>
      </c>
      <c r="Y129" s="154" t="e">
        <f>'Ф2-Перечень меропр с прям зат '!#REF!</f>
        <v>#REF!</v>
      </c>
      <c r="Z129" s="154" t="e">
        <f>'Ф2-Перечень меропр с прям зат '!#REF!</f>
        <v>#REF!</v>
      </c>
      <c r="AA129" s="154" t="e">
        <f>'Ф2-Перечень меропр с прям зат '!#REF!</f>
        <v>#REF!</v>
      </c>
      <c r="AB129" s="154" t="e">
        <f>'Ф2-Перечень меропр с прям зат '!#REF!</f>
        <v>#REF!</v>
      </c>
      <c r="AC129" s="154" t="e">
        <f>'Ф2-Перечень меропр с прям зат '!#REF!</f>
        <v>#REF!</v>
      </c>
      <c r="AD129" s="154" t="e">
        <f>'Ф2-Перечень меропр с прям зат '!#REF!</f>
        <v>#REF!</v>
      </c>
      <c r="AE129" s="154" t="e">
        <f>'Ф2-Перечень меропр с прям зат '!#REF!</f>
        <v>#REF!</v>
      </c>
      <c r="AF129" s="154" t="e">
        <f>'Ф2-Перечень меропр с прям зат '!#REF!</f>
        <v>#REF!</v>
      </c>
      <c r="AG129" s="154" t="e">
        <f>'Ф2-Перечень меропр с прям зат '!#REF!</f>
        <v>#REF!</v>
      </c>
    </row>
    <row r="130" spans="1:33" s="56" customFormat="1" ht="15" customHeight="1">
      <c r="A130" s="143" t="s">
        <v>309</v>
      </c>
      <c r="B130" s="143" t="s">
        <v>303</v>
      </c>
      <c r="C130" s="133" t="s">
        <v>123</v>
      </c>
      <c r="D130" s="104" t="s">
        <v>64</v>
      </c>
      <c r="E130" s="105" t="s">
        <v>351</v>
      </c>
      <c r="F130" s="149" t="e">
        <f t="shared" si="63"/>
        <v>#REF!</v>
      </c>
      <c r="G130" s="149" t="e">
        <f>J130+M130+P130+S130</f>
        <v>#REF!</v>
      </c>
      <c r="H130" s="149" t="e">
        <f t="shared" si="61"/>
        <v>#REF!</v>
      </c>
      <c r="I130" s="149" t="e">
        <f t="shared" si="62"/>
        <v>#REF!</v>
      </c>
      <c r="J130" s="154" t="e">
        <f>'Ф2-Перечень меропр с прям зат '!#REF!</f>
        <v>#REF!</v>
      </c>
      <c r="K130" s="154" t="e">
        <f>'Ф2-Перечень меропр с прям зат '!#REF!</f>
        <v>#REF!</v>
      </c>
      <c r="L130" s="154" t="e">
        <f>'Ф2-Перечень меропр с прям зат '!#REF!</f>
        <v>#REF!</v>
      </c>
      <c r="M130" s="154" t="e">
        <f>'Ф2-Перечень меропр с прям зат '!#REF!</f>
        <v>#REF!</v>
      </c>
      <c r="N130" s="154" t="e">
        <f>'Ф2-Перечень меропр с прям зат '!#REF!</f>
        <v>#REF!</v>
      </c>
      <c r="O130" s="154" t="e">
        <f>'Ф2-Перечень меропр с прям зат '!#REF!</f>
        <v>#REF!</v>
      </c>
      <c r="P130" s="154" t="e">
        <f>'Ф2-Перечень меропр с прям зат '!#REF!</f>
        <v>#REF!</v>
      </c>
      <c r="Q130" s="154" t="e">
        <f>'Ф2-Перечень меропр с прям зат '!#REF!</f>
        <v>#REF!</v>
      </c>
      <c r="R130" s="154" t="e">
        <f>'Ф2-Перечень меропр с прям зат '!#REF!</f>
        <v>#REF!</v>
      </c>
      <c r="S130" s="154" t="e">
        <f>'Ф2-Перечень меропр с прям зат '!#REF!</f>
        <v>#REF!</v>
      </c>
      <c r="T130" s="154" t="e">
        <f>'Ф2-Перечень меропр с прям зат '!#REF!</f>
        <v>#REF!</v>
      </c>
      <c r="U130" s="154" t="e">
        <f>'Ф2-Перечень меропр с прям зат '!#REF!</f>
        <v>#REF!</v>
      </c>
      <c r="V130" s="154" t="e">
        <f>'Ф2-Перечень меропр с прям зат '!#REF!</f>
        <v>#REF!</v>
      </c>
      <c r="W130" s="154" t="e">
        <f>'Ф2-Перечень меропр с прям зат '!#REF!</f>
        <v>#REF!</v>
      </c>
      <c r="X130" s="154" t="e">
        <f>'Ф2-Перечень меропр с прям зат '!#REF!</f>
        <v>#REF!</v>
      </c>
      <c r="Y130" s="154" t="e">
        <f>'Ф2-Перечень меропр с прям зат '!#REF!</f>
        <v>#REF!</v>
      </c>
      <c r="Z130" s="154" t="e">
        <f>'Ф2-Перечень меропр с прям зат '!#REF!</f>
        <v>#REF!</v>
      </c>
      <c r="AA130" s="154" t="e">
        <f>'Ф2-Перечень меропр с прям зат '!#REF!</f>
        <v>#REF!</v>
      </c>
      <c r="AB130" s="154" t="e">
        <f>'Ф2-Перечень меропр с прям зат '!#REF!</f>
        <v>#REF!</v>
      </c>
      <c r="AC130" s="154" t="e">
        <f>'Ф2-Перечень меропр с прям зат '!#REF!</f>
        <v>#REF!</v>
      </c>
      <c r="AD130" s="154" t="e">
        <f>'Ф2-Перечень меропр с прям зат '!#REF!</f>
        <v>#REF!</v>
      </c>
      <c r="AE130" s="154" t="e">
        <f>'Ф2-Перечень меропр с прям зат '!#REF!</f>
        <v>#REF!</v>
      </c>
      <c r="AF130" s="154" t="e">
        <f>'Ф2-Перечень меропр с прям зат '!#REF!</f>
        <v>#REF!</v>
      </c>
      <c r="AG130" s="154" t="e">
        <f>'Ф2-Перечень меропр с прям зат '!#REF!</f>
        <v>#REF!</v>
      </c>
    </row>
    <row r="131" spans="1:33" s="56" customFormat="1">
      <c r="A131" s="143" t="s">
        <v>309</v>
      </c>
      <c r="B131" s="143" t="s">
        <v>303</v>
      </c>
      <c r="C131" s="132" t="s">
        <v>53</v>
      </c>
      <c r="D131" s="103" t="s">
        <v>102</v>
      </c>
      <c r="E131" s="123" t="s">
        <v>346</v>
      </c>
      <c r="F131" s="149" t="e">
        <f>H131+W131+Z131+AC131+AF131</f>
        <v>#REF!</v>
      </c>
      <c r="G131" s="153"/>
      <c r="H131" s="149" t="e">
        <f t="shared" si="61"/>
        <v>#REF!</v>
      </c>
      <c r="I131" s="149" t="e">
        <f t="shared" si="62"/>
        <v>#REF!</v>
      </c>
      <c r="J131" s="153"/>
      <c r="K131" s="149" t="e">
        <f>SUM(K132:K137)</f>
        <v>#REF!</v>
      </c>
      <c r="L131" s="149" t="e">
        <f>SUM(L132:L137)</f>
        <v>#REF!</v>
      </c>
      <c r="M131" s="153"/>
      <c r="N131" s="149" t="e">
        <f>SUM(N132:N137)</f>
        <v>#REF!</v>
      </c>
      <c r="O131" s="149" t="e">
        <f>SUM(O132:O137)</f>
        <v>#REF!</v>
      </c>
      <c r="P131" s="153"/>
      <c r="Q131" s="149" t="e">
        <f>SUM(Q132:Q137)</f>
        <v>#REF!</v>
      </c>
      <c r="R131" s="149" t="e">
        <f>SUM(R132:R137)</f>
        <v>#REF!</v>
      </c>
      <c r="S131" s="153"/>
      <c r="T131" s="149" t="e">
        <f>SUM(T132:T137)</f>
        <v>#REF!</v>
      </c>
      <c r="U131" s="149" t="e">
        <f>SUM(U132:U137)</f>
        <v>#REF!</v>
      </c>
      <c r="V131" s="153"/>
      <c r="W131" s="149" t="e">
        <f>SUM(W132:W137)</f>
        <v>#REF!</v>
      </c>
      <c r="X131" s="149" t="e">
        <f>SUM(X132:X137)</f>
        <v>#REF!</v>
      </c>
      <c r="Y131" s="153"/>
      <c r="Z131" s="149" t="e">
        <f>SUM(Z132:Z137)</f>
        <v>#REF!</v>
      </c>
      <c r="AA131" s="149" t="e">
        <f>SUM(AA132:AA137)</f>
        <v>#REF!</v>
      </c>
      <c r="AB131" s="153"/>
      <c r="AC131" s="149" t="e">
        <f>SUM(AC132:AC137)</f>
        <v>#REF!</v>
      </c>
      <c r="AD131" s="149" t="e">
        <f>SUM(AD132:AD137)</f>
        <v>#REF!</v>
      </c>
      <c r="AE131" s="153"/>
      <c r="AF131" s="149" t="e">
        <f>SUM(AF132:AF137)</f>
        <v>#REF!</v>
      </c>
      <c r="AG131" s="149" t="e">
        <f>SUM(AG132:AG137)</f>
        <v>#REF!</v>
      </c>
    </row>
    <row r="132" spans="1:33" s="56" customFormat="1" ht="15" customHeight="1">
      <c r="A132" s="143" t="s">
        <v>309</v>
      </c>
      <c r="B132" s="143" t="s">
        <v>303</v>
      </c>
      <c r="C132" s="133" t="s">
        <v>124</v>
      </c>
      <c r="D132" s="104" t="s">
        <v>103</v>
      </c>
      <c r="E132" s="105" t="s">
        <v>344</v>
      </c>
      <c r="F132" s="149" t="e">
        <f t="shared" ref="F132:F137" si="64">G132+V132+Y132+AB132+AE132</f>
        <v>#REF!</v>
      </c>
      <c r="G132" s="149" t="e">
        <f>J132+M132+P132+S132</f>
        <v>#REF!</v>
      </c>
      <c r="H132" s="149" t="e">
        <f t="shared" si="61"/>
        <v>#REF!</v>
      </c>
      <c r="I132" s="149" t="e">
        <f t="shared" si="62"/>
        <v>#REF!</v>
      </c>
      <c r="J132" s="154" t="e">
        <f>'Ф2-Перечень меропр с прям зат '!#REF!</f>
        <v>#REF!</v>
      </c>
      <c r="K132" s="154" t="e">
        <f>'Ф2-Перечень меропр с прям зат '!#REF!</f>
        <v>#REF!</v>
      </c>
      <c r="L132" s="154" t="e">
        <f>'Ф2-Перечень меропр с прям зат '!#REF!</f>
        <v>#REF!</v>
      </c>
      <c r="M132" s="154" t="e">
        <f>'Ф2-Перечень меропр с прям зат '!#REF!</f>
        <v>#REF!</v>
      </c>
      <c r="N132" s="154" t="e">
        <f>'Ф2-Перечень меропр с прям зат '!#REF!</f>
        <v>#REF!</v>
      </c>
      <c r="O132" s="154" t="e">
        <f>'Ф2-Перечень меропр с прям зат '!#REF!</f>
        <v>#REF!</v>
      </c>
      <c r="P132" s="154" t="e">
        <f>'Ф2-Перечень меропр с прям зат '!#REF!</f>
        <v>#REF!</v>
      </c>
      <c r="Q132" s="154" t="e">
        <f>'Ф2-Перечень меропр с прям зат '!#REF!</f>
        <v>#REF!</v>
      </c>
      <c r="R132" s="154" t="e">
        <f>'Ф2-Перечень меропр с прям зат '!#REF!</f>
        <v>#REF!</v>
      </c>
      <c r="S132" s="154" t="e">
        <f>'Ф2-Перечень меропр с прям зат '!#REF!</f>
        <v>#REF!</v>
      </c>
      <c r="T132" s="154" t="e">
        <f>'Ф2-Перечень меропр с прям зат '!#REF!</f>
        <v>#REF!</v>
      </c>
      <c r="U132" s="154" t="e">
        <f>'Ф2-Перечень меропр с прям зат '!#REF!</f>
        <v>#REF!</v>
      </c>
      <c r="V132" s="154" t="e">
        <f>'Ф2-Перечень меропр с прям зат '!#REF!</f>
        <v>#REF!</v>
      </c>
      <c r="W132" s="154" t="e">
        <f>'Ф2-Перечень меропр с прям зат '!#REF!</f>
        <v>#REF!</v>
      </c>
      <c r="X132" s="154" t="e">
        <f>'Ф2-Перечень меропр с прям зат '!#REF!</f>
        <v>#REF!</v>
      </c>
      <c r="Y132" s="154" t="e">
        <f>'Ф2-Перечень меропр с прям зат '!#REF!</f>
        <v>#REF!</v>
      </c>
      <c r="Z132" s="154" t="e">
        <f>'Ф2-Перечень меропр с прям зат '!#REF!</f>
        <v>#REF!</v>
      </c>
      <c r="AA132" s="154" t="e">
        <f>'Ф2-Перечень меропр с прям зат '!#REF!</f>
        <v>#REF!</v>
      </c>
      <c r="AB132" s="154" t="e">
        <f>'Ф2-Перечень меропр с прям зат '!#REF!</f>
        <v>#REF!</v>
      </c>
      <c r="AC132" s="154" t="e">
        <f>'Ф2-Перечень меропр с прям зат '!#REF!</f>
        <v>#REF!</v>
      </c>
      <c r="AD132" s="154" t="e">
        <f>'Ф2-Перечень меропр с прям зат '!#REF!</f>
        <v>#REF!</v>
      </c>
      <c r="AE132" s="154" t="e">
        <f>'Ф2-Перечень меропр с прям зат '!#REF!</f>
        <v>#REF!</v>
      </c>
      <c r="AF132" s="154" t="e">
        <f>'Ф2-Перечень меропр с прям зат '!#REF!</f>
        <v>#REF!</v>
      </c>
      <c r="AG132" s="154" t="e">
        <f>'Ф2-Перечень меропр с прям зат '!#REF!</f>
        <v>#REF!</v>
      </c>
    </row>
    <row r="133" spans="1:33" s="56" customFormat="1" ht="15" customHeight="1">
      <c r="A133" s="143" t="s">
        <v>309</v>
      </c>
      <c r="B133" s="143" t="s">
        <v>303</v>
      </c>
      <c r="C133" s="133" t="s">
        <v>125</v>
      </c>
      <c r="D133" s="104" t="s">
        <v>310</v>
      </c>
      <c r="E133" s="105" t="s">
        <v>60</v>
      </c>
      <c r="F133" s="149" t="e">
        <f t="shared" si="64"/>
        <v>#REF!</v>
      </c>
      <c r="G133" s="149" t="e">
        <f>J133+M133+P133+S133</f>
        <v>#REF!</v>
      </c>
      <c r="H133" s="149" t="e">
        <f t="shared" si="61"/>
        <v>#REF!</v>
      </c>
      <c r="I133" s="149" t="e">
        <f t="shared" si="62"/>
        <v>#REF!</v>
      </c>
      <c r="J133" s="154" t="e">
        <f>'Ф2-Перечень меропр с прям зат '!#REF!</f>
        <v>#REF!</v>
      </c>
      <c r="K133" s="154" t="e">
        <f>'Ф2-Перечень меропр с прям зат '!#REF!</f>
        <v>#REF!</v>
      </c>
      <c r="L133" s="154" t="e">
        <f>'Ф2-Перечень меропр с прям зат '!#REF!</f>
        <v>#REF!</v>
      </c>
      <c r="M133" s="154" t="e">
        <f>'Ф2-Перечень меропр с прям зат '!#REF!</f>
        <v>#REF!</v>
      </c>
      <c r="N133" s="154" t="e">
        <f>'Ф2-Перечень меропр с прям зат '!#REF!</f>
        <v>#REF!</v>
      </c>
      <c r="O133" s="154" t="e">
        <f>'Ф2-Перечень меропр с прям зат '!#REF!</f>
        <v>#REF!</v>
      </c>
      <c r="P133" s="154" t="e">
        <f>'Ф2-Перечень меропр с прям зат '!#REF!</f>
        <v>#REF!</v>
      </c>
      <c r="Q133" s="154" t="e">
        <f>'Ф2-Перечень меропр с прям зат '!#REF!</f>
        <v>#REF!</v>
      </c>
      <c r="R133" s="154" t="e">
        <f>'Ф2-Перечень меропр с прям зат '!#REF!</f>
        <v>#REF!</v>
      </c>
      <c r="S133" s="154" t="e">
        <f>'Ф2-Перечень меропр с прям зат '!#REF!</f>
        <v>#REF!</v>
      </c>
      <c r="T133" s="154" t="e">
        <f>'Ф2-Перечень меропр с прям зат '!#REF!</f>
        <v>#REF!</v>
      </c>
      <c r="U133" s="154" t="e">
        <f>'Ф2-Перечень меропр с прям зат '!#REF!</f>
        <v>#REF!</v>
      </c>
      <c r="V133" s="154" t="e">
        <f>'Ф2-Перечень меропр с прям зат '!#REF!</f>
        <v>#REF!</v>
      </c>
      <c r="W133" s="154" t="e">
        <f>'Ф2-Перечень меропр с прям зат '!#REF!</f>
        <v>#REF!</v>
      </c>
      <c r="X133" s="154" t="e">
        <f>'Ф2-Перечень меропр с прям зат '!#REF!</f>
        <v>#REF!</v>
      </c>
      <c r="Y133" s="154" t="e">
        <f>'Ф2-Перечень меропр с прям зат '!#REF!</f>
        <v>#REF!</v>
      </c>
      <c r="Z133" s="154" t="e">
        <f>'Ф2-Перечень меропр с прям зат '!#REF!</f>
        <v>#REF!</v>
      </c>
      <c r="AA133" s="154" t="e">
        <f>'Ф2-Перечень меропр с прям зат '!#REF!</f>
        <v>#REF!</v>
      </c>
      <c r="AB133" s="154" t="e">
        <f>'Ф2-Перечень меропр с прям зат '!#REF!</f>
        <v>#REF!</v>
      </c>
      <c r="AC133" s="154" t="e">
        <f>'Ф2-Перечень меропр с прям зат '!#REF!</f>
        <v>#REF!</v>
      </c>
      <c r="AD133" s="154" t="e">
        <f>'Ф2-Перечень меропр с прям зат '!#REF!</f>
        <v>#REF!</v>
      </c>
      <c r="AE133" s="154" t="e">
        <f>'Ф2-Перечень меропр с прям зат '!#REF!</f>
        <v>#REF!</v>
      </c>
      <c r="AF133" s="154" t="e">
        <f>'Ф2-Перечень меропр с прям зат '!#REF!</f>
        <v>#REF!</v>
      </c>
      <c r="AG133" s="154" t="e">
        <f>'Ф2-Перечень меропр с прям зат '!#REF!</f>
        <v>#REF!</v>
      </c>
    </row>
    <row r="134" spans="1:33" s="56" customFormat="1" ht="15" customHeight="1">
      <c r="A134" s="143" t="s">
        <v>309</v>
      </c>
      <c r="B134" s="143" t="s">
        <v>303</v>
      </c>
      <c r="C134" s="133" t="s">
        <v>126</v>
      </c>
      <c r="D134" s="104" t="s">
        <v>261</v>
      </c>
      <c r="E134" s="105" t="s">
        <v>351</v>
      </c>
      <c r="F134" s="149" t="e">
        <f t="shared" si="64"/>
        <v>#REF!</v>
      </c>
      <c r="G134" s="149" t="e">
        <f>J134+M134+P134+S134</f>
        <v>#REF!</v>
      </c>
      <c r="H134" s="149" t="e">
        <f t="shared" si="61"/>
        <v>#REF!</v>
      </c>
      <c r="I134" s="149" t="e">
        <f t="shared" si="62"/>
        <v>#REF!</v>
      </c>
      <c r="J134" s="154" t="e">
        <f>'Ф2-Перечень меропр с прям зат '!#REF!</f>
        <v>#REF!</v>
      </c>
      <c r="K134" s="154" t="e">
        <f>'Ф2-Перечень меропр с прям зат '!#REF!</f>
        <v>#REF!</v>
      </c>
      <c r="L134" s="154" t="e">
        <f>'Ф2-Перечень меропр с прям зат '!#REF!</f>
        <v>#REF!</v>
      </c>
      <c r="M134" s="154" t="e">
        <f>'Ф2-Перечень меропр с прям зат '!#REF!</f>
        <v>#REF!</v>
      </c>
      <c r="N134" s="154" t="e">
        <f>'Ф2-Перечень меропр с прям зат '!#REF!</f>
        <v>#REF!</v>
      </c>
      <c r="O134" s="154" t="e">
        <f>'Ф2-Перечень меропр с прям зат '!#REF!</f>
        <v>#REF!</v>
      </c>
      <c r="P134" s="154" t="e">
        <f>'Ф2-Перечень меропр с прям зат '!#REF!</f>
        <v>#REF!</v>
      </c>
      <c r="Q134" s="154" t="e">
        <f>'Ф2-Перечень меропр с прям зат '!#REF!</f>
        <v>#REF!</v>
      </c>
      <c r="R134" s="154" t="e">
        <f>'Ф2-Перечень меропр с прям зат '!#REF!</f>
        <v>#REF!</v>
      </c>
      <c r="S134" s="154" t="e">
        <f>'Ф2-Перечень меропр с прям зат '!#REF!</f>
        <v>#REF!</v>
      </c>
      <c r="T134" s="154" t="e">
        <f>'Ф2-Перечень меропр с прям зат '!#REF!</f>
        <v>#REF!</v>
      </c>
      <c r="U134" s="154" t="e">
        <f>'Ф2-Перечень меропр с прям зат '!#REF!</f>
        <v>#REF!</v>
      </c>
      <c r="V134" s="154" t="e">
        <f>'Ф2-Перечень меропр с прям зат '!#REF!</f>
        <v>#REF!</v>
      </c>
      <c r="W134" s="154" t="e">
        <f>'Ф2-Перечень меропр с прям зат '!#REF!</f>
        <v>#REF!</v>
      </c>
      <c r="X134" s="154" t="e">
        <f>'Ф2-Перечень меропр с прям зат '!#REF!</f>
        <v>#REF!</v>
      </c>
      <c r="Y134" s="154" t="e">
        <f>'Ф2-Перечень меропр с прям зат '!#REF!</f>
        <v>#REF!</v>
      </c>
      <c r="Z134" s="154" t="e">
        <f>'Ф2-Перечень меропр с прям зат '!#REF!</f>
        <v>#REF!</v>
      </c>
      <c r="AA134" s="154" t="e">
        <f>'Ф2-Перечень меропр с прям зат '!#REF!</f>
        <v>#REF!</v>
      </c>
      <c r="AB134" s="154" t="e">
        <f>'Ф2-Перечень меропр с прям зат '!#REF!</f>
        <v>#REF!</v>
      </c>
      <c r="AC134" s="154" t="e">
        <f>'Ф2-Перечень меропр с прям зат '!#REF!</f>
        <v>#REF!</v>
      </c>
      <c r="AD134" s="154" t="e">
        <f>'Ф2-Перечень меропр с прям зат '!#REF!</f>
        <v>#REF!</v>
      </c>
      <c r="AE134" s="154" t="e">
        <f>'Ф2-Перечень меропр с прям зат '!#REF!</f>
        <v>#REF!</v>
      </c>
      <c r="AF134" s="154" t="e">
        <f>'Ф2-Перечень меропр с прям зат '!#REF!</f>
        <v>#REF!</v>
      </c>
      <c r="AG134" s="154" t="e">
        <f>'Ф2-Перечень меропр с прям зат '!#REF!</f>
        <v>#REF!</v>
      </c>
    </row>
    <row r="135" spans="1:33" s="56" customFormat="1" ht="15" customHeight="1">
      <c r="A135" s="143" t="s">
        <v>309</v>
      </c>
      <c r="B135" s="143" t="s">
        <v>303</v>
      </c>
      <c r="C135" s="133" t="s">
        <v>127</v>
      </c>
      <c r="D135" s="104" t="s">
        <v>201</v>
      </c>
      <c r="E135" s="105"/>
      <c r="F135" s="149">
        <f t="shared" si="64"/>
        <v>0</v>
      </c>
      <c r="G135" s="153"/>
      <c r="H135" s="149" t="e">
        <f t="shared" si="61"/>
        <v>#REF!</v>
      </c>
      <c r="I135" s="149" t="e">
        <f t="shared" si="62"/>
        <v>#REF!</v>
      </c>
      <c r="J135" s="153"/>
      <c r="K135" s="154" t="e">
        <f>'Ф2-Перечень меропр с прям зат '!#REF!</f>
        <v>#REF!</v>
      </c>
      <c r="L135" s="154" t="e">
        <f>'Ф2-Перечень меропр с прям зат '!#REF!</f>
        <v>#REF!</v>
      </c>
      <c r="M135" s="153"/>
      <c r="N135" s="154" t="e">
        <f>'Ф2-Перечень меропр с прям зат '!#REF!</f>
        <v>#REF!</v>
      </c>
      <c r="O135" s="154" t="e">
        <f>'Ф2-Перечень меропр с прям зат '!#REF!</f>
        <v>#REF!</v>
      </c>
      <c r="P135" s="153"/>
      <c r="Q135" s="154" t="e">
        <f>'Ф2-Перечень меропр с прям зат '!#REF!</f>
        <v>#REF!</v>
      </c>
      <c r="R135" s="154" t="e">
        <f>'Ф2-Перечень меропр с прям зат '!#REF!</f>
        <v>#REF!</v>
      </c>
      <c r="S135" s="153"/>
      <c r="T135" s="154" t="e">
        <f>'Ф2-Перечень меропр с прям зат '!#REF!</f>
        <v>#REF!</v>
      </c>
      <c r="U135" s="154" t="e">
        <f>'Ф2-Перечень меропр с прям зат '!#REF!</f>
        <v>#REF!</v>
      </c>
      <c r="V135" s="153"/>
      <c r="W135" s="154" t="e">
        <f>'Ф2-Перечень меропр с прям зат '!#REF!</f>
        <v>#REF!</v>
      </c>
      <c r="X135" s="154" t="e">
        <f>'Ф2-Перечень меропр с прям зат '!#REF!</f>
        <v>#REF!</v>
      </c>
      <c r="Y135" s="153"/>
      <c r="Z135" s="154" t="e">
        <f>'Ф2-Перечень меропр с прям зат '!#REF!</f>
        <v>#REF!</v>
      </c>
      <c r="AA135" s="154" t="e">
        <f>'Ф2-Перечень меропр с прям зат '!#REF!</f>
        <v>#REF!</v>
      </c>
      <c r="AB135" s="153"/>
      <c r="AC135" s="154" t="e">
        <f>'Ф2-Перечень меропр с прям зат '!#REF!</f>
        <v>#REF!</v>
      </c>
      <c r="AD135" s="154" t="e">
        <f>'Ф2-Перечень меропр с прям зат '!#REF!</f>
        <v>#REF!</v>
      </c>
      <c r="AE135" s="153"/>
      <c r="AF135" s="154" t="e">
        <f>'Ф2-Перечень меропр с прям зат '!#REF!</f>
        <v>#REF!</v>
      </c>
      <c r="AG135" s="154" t="e">
        <f>'Ф2-Перечень меропр с прям зат '!#REF!</f>
        <v>#REF!</v>
      </c>
    </row>
    <row r="136" spans="1:33" s="56" customFormat="1" ht="15" customHeight="1">
      <c r="A136" s="143" t="s">
        <v>309</v>
      </c>
      <c r="B136" s="143" t="s">
        <v>303</v>
      </c>
      <c r="C136" s="133" t="s">
        <v>128</v>
      </c>
      <c r="D136" s="104" t="s">
        <v>63</v>
      </c>
      <c r="E136" s="105"/>
      <c r="F136" s="149" t="e">
        <f t="shared" si="64"/>
        <v>#REF!</v>
      </c>
      <c r="G136" s="149" t="e">
        <f>J136+M136+P136+S136</f>
        <v>#REF!</v>
      </c>
      <c r="H136" s="149" t="e">
        <f t="shared" si="61"/>
        <v>#REF!</v>
      </c>
      <c r="I136" s="149" t="e">
        <f t="shared" si="62"/>
        <v>#REF!</v>
      </c>
      <c r="J136" s="154" t="e">
        <f>'Ф2-Перечень меропр с прям зат '!#REF!</f>
        <v>#REF!</v>
      </c>
      <c r="K136" s="154" t="e">
        <f>'Ф2-Перечень меропр с прям зат '!#REF!</f>
        <v>#REF!</v>
      </c>
      <c r="L136" s="154" t="e">
        <f>'Ф2-Перечень меропр с прям зат '!#REF!</f>
        <v>#REF!</v>
      </c>
      <c r="M136" s="154" t="e">
        <f>'Ф2-Перечень меропр с прям зат '!#REF!</f>
        <v>#REF!</v>
      </c>
      <c r="N136" s="154" t="e">
        <f>'Ф2-Перечень меропр с прям зат '!#REF!</f>
        <v>#REF!</v>
      </c>
      <c r="O136" s="154" t="e">
        <f>'Ф2-Перечень меропр с прям зат '!#REF!</f>
        <v>#REF!</v>
      </c>
      <c r="P136" s="154" t="e">
        <f>'Ф2-Перечень меропр с прям зат '!#REF!</f>
        <v>#REF!</v>
      </c>
      <c r="Q136" s="154" t="e">
        <f>'Ф2-Перечень меропр с прям зат '!#REF!</f>
        <v>#REF!</v>
      </c>
      <c r="R136" s="154" t="e">
        <f>'Ф2-Перечень меропр с прям зат '!#REF!</f>
        <v>#REF!</v>
      </c>
      <c r="S136" s="154" t="e">
        <f>'Ф2-Перечень меропр с прям зат '!#REF!</f>
        <v>#REF!</v>
      </c>
      <c r="T136" s="154" t="e">
        <f>'Ф2-Перечень меропр с прям зат '!#REF!</f>
        <v>#REF!</v>
      </c>
      <c r="U136" s="154" t="e">
        <f>'Ф2-Перечень меропр с прям зат '!#REF!</f>
        <v>#REF!</v>
      </c>
      <c r="V136" s="154" t="e">
        <f>'Ф2-Перечень меропр с прям зат '!#REF!</f>
        <v>#REF!</v>
      </c>
      <c r="W136" s="154" t="e">
        <f>'Ф2-Перечень меропр с прям зат '!#REF!</f>
        <v>#REF!</v>
      </c>
      <c r="X136" s="173" t="e">
        <f>'Ф2-Перечень меропр с прям зат '!#REF!</f>
        <v>#REF!</v>
      </c>
      <c r="Y136" s="154" t="e">
        <f>'Ф2-Перечень меропр с прям зат '!#REF!</f>
        <v>#REF!</v>
      </c>
      <c r="Z136" s="154" t="e">
        <f>'Ф2-Перечень меропр с прям зат '!#REF!</f>
        <v>#REF!</v>
      </c>
      <c r="AA136" s="154" t="e">
        <f>'Ф2-Перечень меропр с прям зат '!#REF!</f>
        <v>#REF!</v>
      </c>
      <c r="AB136" s="154" t="e">
        <f>'Ф2-Перечень меропр с прям зат '!#REF!</f>
        <v>#REF!</v>
      </c>
      <c r="AC136" s="154" t="e">
        <f>'Ф2-Перечень меропр с прям зат '!#REF!</f>
        <v>#REF!</v>
      </c>
      <c r="AD136" s="154" t="e">
        <f>'Ф2-Перечень меропр с прям зат '!#REF!</f>
        <v>#REF!</v>
      </c>
      <c r="AE136" s="154" t="e">
        <f>'Ф2-Перечень меропр с прям зат '!#REF!</f>
        <v>#REF!</v>
      </c>
      <c r="AF136" s="154" t="e">
        <f>'Ф2-Перечень меропр с прям зат '!#REF!</f>
        <v>#REF!</v>
      </c>
      <c r="AG136" s="154" t="e">
        <f>'Ф2-Перечень меропр с прям зат '!#REF!</f>
        <v>#REF!</v>
      </c>
    </row>
    <row r="137" spans="1:33" s="56" customFormat="1" ht="15" customHeight="1">
      <c r="A137" s="143" t="s">
        <v>309</v>
      </c>
      <c r="B137" s="143" t="s">
        <v>303</v>
      </c>
      <c r="C137" s="133" t="s">
        <v>129</v>
      </c>
      <c r="D137" s="104" t="s">
        <v>64</v>
      </c>
      <c r="E137" s="105" t="s">
        <v>351</v>
      </c>
      <c r="F137" s="149" t="e">
        <f t="shared" si="64"/>
        <v>#REF!</v>
      </c>
      <c r="G137" s="149" t="e">
        <f>J137+M137+P137+S137</f>
        <v>#REF!</v>
      </c>
      <c r="H137" s="149" t="e">
        <f t="shared" si="61"/>
        <v>#REF!</v>
      </c>
      <c r="I137" s="149" t="e">
        <f t="shared" si="62"/>
        <v>#REF!</v>
      </c>
      <c r="J137" s="154" t="e">
        <f>'Ф2-Перечень меропр с прям зат '!#REF!</f>
        <v>#REF!</v>
      </c>
      <c r="K137" s="154" t="e">
        <f>'Ф2-Перечень меропр с прям зат '!#REF!</f>
        <v>#REF!</v>
      </c>
      <c r="L137" s="154" t="e">
        <f>'Ф2-Перечень меропр с прям зат '!#REF!</f>
        <v>#REF!</v>
      </c>
      <c r="M137" s="154" t="e">
        <f>'Ф2-Перечень меропр с прям зат '!#REF!</f>
        <v>#REF!</v>
      </c>
      <c r="N137" s="154" t="e">
        <f>'Ф2-Перечень меропр с прям зат '!#REF!</f>
        <v>#REF!</v>
      </c>
      <c r="O137" s="154" t="e">
        <f>'Ф2-Перечень меропр с прям зат '!#REF!</f>
        <v>#REF!</v>
      </c>
      <c r="P137" s="154" t="e">
        <f>'Ф2-Перечень меропр с прям зат '!#REF!</f>
        <v>#REF!</v>
      </c>
      <c r="Q137" s="154" t="e">
        <f>'Ф2-Перечень меропр с прям зат '!#REF!</f>
        <v>#REF!</v>
      </c>
      <c r="R137" s="154" t="e">
        <f>'Ф2-Перечень меропр с прям зат '!#REF!</f>
        <v>#REF!</v>
      </c>
      <c r="S137" s="154" t="e">
        <f>'Ф2-Перечень меропр с прям зат '!#REF!</f>
        <v>#REF!</v>
      </c>
      <c r="T137" s="154" t="e">
        <f>'Ф2-Перечень меропр с прям зат '!#REF!</f>
        <v>#REF!</v>
      </c>
      <c r="U137" s="154" t="e">
        <f>'Ф2-Перечень меропр с прям зат '!#REF!</f>
        <v>#REF!</v>
      </c>
      <c r="V137" s="154" t="e">
        <f>'Ф2-Перечень меропр с прям зат '!#REF!</f>
        <v>#REF!</v>
      </c>
      <c r="W137" s="154" t="e">
        <f>'Ф2-Перечень меропр с прям зат '!#REF!</f>
        <v>#REF!</v>
      </c>
      <c r="X137" s="154" t="e">
        <f>'Ф2-Перечень меропр с прям зат '!#REF!</f>
        <v>#REF!</v>
      </c>
      <c r="Y137" s="154" t="e">
        <f>'Ф2-Перечень меропр с прям зат '!#REF!</f>
        <v>#REF!</v>
      </c>
      <c r="Z137" s="154" t="e">
        <f>'Ф2-Перечень меропр с прям зат '!#REF!</f>
        <v>#REF!</v>
      </c>
      <c r="AA137" s="154" t="e">
        <f>'Ф2-Перечень меропр с прям зат '!#REF!</f>
        <v>#REF!</v>
      </c>
      <c r="AB137" s="154" t="e">
        <f>'Ф2-Перечень меропр с прям зат '!#REF!</f>
        <v>#REF!</v>
      </c>
      <c r="AC137" s="154" t="e">
        <f>'Ф2-Перечень меропр с прям зат '!#REF!</f>
        <v>#REF!</v>
      </c>
      <c r="AD137" s="154" t="e">
        <f>'Ф2-Перечень меропр с прям зат '!#REF!</f>
        <v>#REF!</v>
      </c>
      <c r="AE137" s="154" t="e">
        <f>'Ф2-Перечень меропр с прям зат '!#REF!</f>
        <v>#REF!</v>
      </c>
      <c r="AF137" s="154" t="e">
        <f>'Ф2-Перечень меропр с прям зат '!#REF!</f>
        <v>#REF!</v>
      </c>
      <c r="AG137" s="154" t="e">
        <f>'Ф2-Перечень меропр с прям зат '!#REF!</f>
        <v>#REF!</v>
      </c>
    </row>
    <row r="138" spans="1:33" s="56" customFormat="1" ht="94.5">
      <c r="A138" s="144" t="s">
        <v>309</v>
      </c>
      <c r="B138" s="144" t="s">
        <v>303</v>
      </c>
      <c r="C138" s="113">
        <v>3</v>
      </c>
      <c r="D138" s="114" t="s">
        <v>278</v>
      </c>
      <c r="E138" s="147" t="s">
        <v>346</v>
      </c>
      <c r="F138" s="155" t="e">
        <f>H138+W138+Z138+AC138+AF138</f>
        <v>#REF!</v>
      </c>
      <c r="G138" s="149">
        <f>J138+M138+P138+S138</f>
        <v>0</v>
      </c>
      <c r="H138" s="149" t="e">
        <f t="shared" si="61"/>
        <v>#REF!</v>
      </c>
      <c r="I138" s="149" t="e">
        <f t="shared" si="62"/>
        <v>#REF!</v>
      </c>
      <c r="J138" s="153"/>
      <c r="K138" s="149" t="e">
        <f>K139+K143</f>
        <v>#REF!</v>
      </c>
      <c r="L138" s="149" t="e">
        <f>L139+L143</f>
        <v>#REF!</v>
      </c>
      <c r="M138" s="153"/>
      <c r="N138" s="149" t="e">
        <f>N139+N143</f>
        <v>#REF!</v>
      </c>
      <c r="O138" s="149" t="e">
        <f>O139+O143</f>
        <v>#REF!</v>
      </c>
      <c r="P138" s="153"/>
      <c r="Q138" s="149" t="e">
        <f>Q139+Q143</f>
        <v>#REF!</v>
      </c>
      <c r="R138" s="149" t="e">
        <f>R139+R143</f>
        <v>#REF!</v>
      </c>
      <c r="S138" s="153"/>
      <c r="T138" s="149" t="e">
        <f>T139+T143</f>
        <v>#REF!</v>
      </c>
      <c r="U138" s="149" t="e">
        <f>U139+U143</f>
        <v>#REF!</v>
      </c>
      <c r="V138" s="153"/>
      <c r="W138" s="149" t="e">
        <f>W139+W143</f>
        <v>#REF!</v>
      </c>
      <c r="X138" s="149" t="e">
        <f>X139+X143</f>
        <v>#REF!</v>
      </c>
      <c r="Y138" s="153"/>
      <c r="Z138" s="149" t="e">
        <f>Z139+Z143</f>
        <v>#REF!</v>
      </c>
      <c r="AA138" s="149" t="e">
        <f>AA139+AA143</f>
        <v>#REF!</v>
      </c>
      <c r="AB138" s="153"/>
      <c r="AC138" s="149" t="e">
        <f>AC139+AC143</f>
        <v>#REF!</v>
      </c>
      <c r="AD138" s="149" t="e">
        <f>AD139+AD143</f>
        <v>#REF!</v>
      </c>
      <c r="AE138" s="153"/>
      <c r="AF138" s="149" t="e">
        <f>AF139+AF143</f>
        <v>#REF!</v>
      </c>
      <c r="AG138" s="149" t="e">
        <f>AG139+AG143</f>
        <v>#REF!</v>
      </c>
    </row>
    <row r="139" spans="1:33" s="56" customFormat="1" ht="15" customHeight="1">
      <c r="A139" s="144" t="s">
        <v>309</v>
      </c>
      <c r="B139" s="144" t="s">
        <v>303</v>
      </c>
      <c r="C139" s="134" t="s">
        <v>66</v>
      </c>
      <c r="D139" s="115" t="s">
        <v>101</v>
      </c>
      <c r="E139" s="123" t="s">
        <v>346</v>
      </c>
      <c r="F139" s="149" t="e">
        <f>H139+W139+Z139+AC139+AF139</f>
        <v>#REF!</v>
      </c>
      <c r="G139" s="153"/>
      <c r="H139" s="149" t="e">
        <f t="shared" si="61"/>
        <v>#REF!</v>
      </c>
      <c r="I139" s="149" t="e">
        <f t="shared" si="62"/>
        <v>#REF!</v>
      </c>
      <c r="J139" s="153"/>
      <c r="K139" s="149" t="e">
        <f>SUM(K140:K142)</f>
        <v>#REF!</v>
      </c>
      <c r="L139" s="149" t="e">
        <f>SUM(L140:L142)</f>
        <v>#REF!</v>
      </c>
      <c r="M139" s="153"/>
      <c r="N139" s="149" t="e">
        <f>SUM(N140:N142)</f>
        <v>#REF!</v>
      </c>
      <c r="O139" s="149" t="e">
        <f>SUM(O140:O142)</f>
        <v>#REF!</v>
      </c>
      <c r="P139" s="153"/>
      <c r="Q139" s="149" t="e">
        <f>SUM(Q140:Q142)</f>
        <v>#REF!</v>
      </c>
      <c r="R139" s="149" t="e">
        <f>SUM(R140:R142)</f>
        <v>#REF!</v>
      </c>
      <c r="S139" s="153"/>
      <c r="T139" s="149" t="e">
        <f>SUM(T140:T142)</f>
        <v>#REF!</v>
      </c>
      <c r="U139" s="149" t="e">
        <f>SUM(U140:U142)</f>
        <v>#REF!</v>
      </c>
      <c r="V139" s="153"/>
      <c r="W139" s="149" t="e">
        <f>SUM(W140:W142)</f>
        <v>#REF!</v>
      </c>
      <c r="X139" s="149" t="e">
        <f>SUM(X140:X142)</f>
        <v>#REF!</v>
      </c>
      <c r="Y139" s="153"/>
      <c r="Z139" s="149" t="e">
        <f>SUM(Z140:Z142)</f>
        <v>#REF!</v>
      </c>
      <c r="AA139" s="149" t="e">
        <f>SUM(AA140:AA142)</f>
        <v>#REF!</v>
      </c>
      <c r="AB139" s="153"/>
      <c r="AC139" s="149" t="e">
        <f>SUM(AC140:AC142)</f>
        <v>#REF!</v>
      </c>
      <c r="AD139" s="149" t="e">
        <f>SUM(AD140:AD142)</f>
        <v>#REF!</v>
      </c>
      <c r="AE139" s="153"/>
      <c r="AF139" s="149" t="e">
        <f>SUM(AF140:AF142)</f>
        <v>#REF!</v>
      </c>
      <c r="AG139" s="149" t="e">
        <f>SUM(AG140:AG142)</f>
        <v>#REF!</v>
      </c>
    </row>
    <row r="140" spans="1:33" s="56" customFormat="1" ht="15" customHeight="1">
      <c r="A140" s="144" t="s">
        <v>309</v>
      </c>
      <c r="B140" s="144" t="s">
        <v>303</v>
      </c>
      <c r="C140" s="135" t="s">
        <v>262</v>
      </c>
      <c r="D140" s="109" t="s">
        <v>263</v>
      </c>
      <c r="E140" s="96" t="s">
        <v>232</v>
      </c>
      <c r="F140" s="149" t="e">
        <f>G140+V140+Y140+AB140+AE140</f>
        <v>#REF!</v>
      </c>
      <c r="G140" s="149" t="e">
        <f>J140+M140+P140+S140</f>
        <v>#REF!</v>
      </c>
      <c r="H140" s="149" t="e">
        <f t="shared" si="61"/>
        <v>#REF!</v>
      </c>
      <c r="I140" s="149" t="e">
        <f t="shared" si="62"/>
        <v>#REF!</v>
      </c>
      <c r="J140" s="156" t="e">
        <f>'Ф2-Перечень меропр с прям зат '!#REF!</f>
        <v>#REF!</v>
      </c>
      <c r="K140" s="156" t="e">
        <f>'Ф2-Перечень меропр с прям зат '!#REF!</f>
        <v>#REF!</v>
      </c>
      <c r="L140" s="156" t="e">
        <f>'Ф2-Перечень меропр с прям зат '!#REF!</f>
        <v>#REF!</v>
      </c>
      <c r="M140" s="156" t="e">
        <f>'Ф2-Перечень меропр с прям зат '!#REF!</f>
        <v>#REF!</v>
      </c>
      <c r="N140" s="156" t="e">
        <f>'Ф2-Перечень меропр с прям зат '!#REF!</f>
        <v>#REF!</v>
      </c>
      <c r="O140" s="156" t="e">
        <f>'Ф2-Перечень меропр с прям зат '!#REF!</f>
        <v>#REF!</v>
      </c>
      <c r="P140" s="156" t="e">
        <f>'Ф2-Перечень меропр с прям зат '!#REF!</f>
        <v>#REF!</v>
      </c>
      <c r="Q140" s="156" t="e">
        <f>'Ф2-Перечень меропр с прям зат '!#REF!</f>
        <v>#REF!</v>
      </c>
      <c r="R140" s="156" t="e">
        <f>'Ф2-Перечень меропр с прям зат '!#REF!</f>
        <v>#REF!</v>
      </c>
      <c r="S140" s="156" t="e">
        <f>'Ф2-Перечень меропр с прям зат '!#REF!</f>
        <v>#REF!</v>
      </c>
      <c r="T140" s="156" t="e">
        <f>'Ф2-Перечень меропр с прям зат '!#REF!</f>
        <v>#REF!</v>
      </c>
      <c r="U140" s="156" t="e">
        <f>'Ф2-Перечень меропр с прям зат '!#REF!</f>
        <v>#REF!</v>
      </c>
      <c r="V140" s="156" t="e">
        <f>'Ф2-Перечень меропр с прям зат '!#REF!</f>
        <v>#REF!</v>
      </c>
      <c r="W140" s="156" t="e">
        <f>'Ф2-Перечень меропр с прям зат '!#REF!</f>
        <v>#REF!</v>
      </c>
      <c r="X140" s="156" t="e">
        <f>'Ф2-Перечень меропр с прям зат '!#REF!</f>
        <v>#REF!</v>
      </c>
      <c r="Y140" s="156" t="e">
        <f>'Ф2-Перечень меропр с прям зат '!#REF!</f>
        <v>#REF!</v>
      </c>
      <c r="Z140" s="156" t="e">
        <f>'Ф2-Перечень меропр с прям зат '!#REF!</f>
        <v>#REF!</v>
      </c>
      <c r="AA140" s="156" t="e">
        <f>'Ф2-Перечень меропр с прям зат '!#REF!</f>
        <v>#REF!</v>
      </c>
      <c r="AB140" s="156" t="e">
        <f>'Ф2-Перечень меропр с прям зат '!#REF!</f>
        <v>#REF!</v>
      </c>
      <c r="AC140" s="156" t="e">
        <f>'Ф2-Перечень меропр с прям зат '!#REF!</f>
        <v>#REF!</v>
      </c>
      <c r="AD140" s="156" t="e">
        <f>'Ф2-Перечень меропр с прям зат '!#REF!</f>
        <v>#REF!</v>
      </c>
      <c r="AE140" s="156" t="e">
        <f>'Ф2-Перечень меропр с прям зат '!#REF!</f>
        <v>#REF!</v>
      </c>
      <c r="AF140" s="156" t="e">
        <f>'Ф2-Перечень меропр с прям зат '!#REF!</f>
        <v>#REF!</v>
      </c>
      <c r="AG140" s="156" t="e">
        <f>'Ф2-Перечень меропр с прям зат '!#REF!</f>
        <v>#REF!</v>
      </c>
    </row>
    <row r="141" spans="1:33" s="56" customFormat="1" ht="15" customHeight="1">
      <c r="A141" s="144" t="s">
        <v>309</v>
      </c>
      <c r="B141" s="144" t="s">
        <v>303</v>
      </c>
      <c r="C141" s="135" t="s">
        <v>264</v>
      </c>
      <c r="D141" s="109" t="s">
        <v>266</v>
      </c>
      <c r="E141" s="96" t="s">
        <v>232</v>
      </c>
      <c r="F141" s="149" t="e">
        <f>G141+V141+Y141+AB141+AE141</f>
        <v>#REF!</v>
      </c>
      <c r="G141" s="149" t="e">
        <f>J141+M141+P141+S141</f>
        <v>#REF!</v>
      </c>
      <c r="H141" s="149" t="e">
        <f t="shared" si="61"/>
        <v>#REF!</v>
      </c>
      <c r="I141" s="149" t="e">
        <f t="shared" si="62"/>
        <v>#REF!</v>
      </c>
      <c r="J141" s="156" t="e">
        <f>'Ф2-Перечень меропр с прям зат '!#REF!</f>
        <v>#REF!</v>
      </c>
      <c r="K141" s="156" t="e">
        <f>'Ф2-Перечень меропр с прям зат '!#REF!</f>
        <v>#REF!</v>
      </c>
      <c r="L141" s="156" t="e">
        <f>'Ф2-Перечень меропр с прям зат '!#REF!</f>
        <v>#REF!</v>
      </c>
      <c r="M141" s="156" t="e">
        <f>'Ф2-Перечень меропр с прям зат '!#REF!</f>
        <v>#REF!</v>
      </c>
      <c r="N141" s="156" t="e">
        <f>'Ф2-Перечень меропр с прям зат '!#REF!</f>
        <v>#REF!</v>
      </c>
      <c r="O141" s="156" t="e">
        <f>'Ф2-Перечень меропр с прям зат '!#REF!</f>
        <v>#REF!</v>
      </c>
      <c r="P141" s="156" t="e">
        <f>'Ф2-Перечень меропр с прям зат '!#REF!</f>
        <v>#REF!</v>
      </c>
      <c r="Q141" s="156" t="e">
        <f>'Ф2-Перечень меропр с прям зат '!#REF!</f>
        <v>#REF!</v>
      </c>
      <c r="R141" s="156" t="e">
        <f>'Ф2-Перечень меропр с прям зат '!#REF!</f>
        <v>#REF!</v>
      </c>
      <c r="S141" s="156" t="e">
        <f>'Ф2-Перечень меропр с прям зат '!#REF!</f>
        <v>#REF!</v>
      </c>
      <c r="T141" s="156" t="e">
        <f>'Ф2-Перечень меропр с прям зат '!#REF!</f>
        <v>#REF!</v>
      </c>
      <c r="U141" s="156" t="e">
        <f>'Ф2-Перечень меропр с прям зат '!#REF!</f>
        <v>#REF!</v>
      </c>
      <c r="V141" s="156" t="e">
        <f>'Ф2-Перечень меропр с прям зат '!#REF!</f>
        <v>#REF!</v>
      </c>
      <c r="W141" s="156" t="e">
        <f>'Ф2-Перечень меропр с прям зат '!#REF!</f>
        <v>#REF!</v>
      </c>
      <c r="X141" s="156" t="e">
        <f>'Ф2-Перечень меропр с прям зат '!#REF!</f>
        <v>#REF!</v>
      </c>
      <c r="Y141" s="156" t="e">
        <f>'Ф2-Перечень меропр с прям зат '!#REF!</f>
        <v>#REF!</v>
      </c>
      <c r="Z141" s="156" t="e">
        <f>'Ф2-Перечень меропр с прям зат '!#REF!</f>
        <v>#REF!</v>
      </c>
      <c r="AA141" s="156" t="e">
        <f>'Ф2-Перечень меропр с прям зат '!#REF!</f>
        <v>#REF!</v>
      </c>
      <c r="AB141" s="156" t="e">
        <f>'Ф2-Перечень меропр с прям зат '!#REF!</f>
        <v>#REF!</v>
      </c>
      <c r="AC141" s="156" t="e">
        <f>'Ф2-Перечень меропр с прям зат '!#REF!</f>
        <v>#REF!</v>
      </c>
      <c r="AD141" s="156" t="e">
        <f>'Ф2-Перечень меропр с прям зат '!#REF!</f>
        <v>#REF!</v>
      </c>
      <c r="AE141" s="156" t="e">
        <f>'Ф2-Перечень меропр с прям зат '!#REF!</f>
        <v>#REF!</v>
      </c>
      <c r="AF141" s="156" t="e">
        <f>'Ф2-Перечень меропр с прям зат '!#REF!</f>
        <v>#REF!</v>
      </c>
      <c r="AG141" s="156" t="e">
        <f>'Ф2-Перечень меропр с прям зат '!#REF!</f>
        <v>#REF!</v>
      </c>
    </row>
    <row r="142" spans="1:33" s="56" customFormat="1" ht="15" customHeight="1">
      <c r="A142" s="144" t="s">
        <v>309</v>
      </c>
      <c r="B142" s="144" t="s">
        <v>303</v>
      </c>
      <c r="C142" s="135" t="s">
        <v>265</v>
      </c>
      <c r="D142" s="109" t="s">
        <v>267</v>
      </c>
      <c r="E142" s="96"/>
      <c r="F142" s="149">
        <f>G142+V142+Y142+AB142+AE142</f>
        <v>0</v>
      </c>
      <c r="G142" s="153"/>
      <c r="H142" s="149" t="e">
        <f t="shared" si="61"/>
        <v>#REF!</v>
      </c>
      <c r="I142" s="149" t="e">
        <f t="shared" si="62"/>
        <v>#REF!</v>
      </c>
      <c r="J142" s="153"/>
      <c r="K142" s="156" t="e">
        <f>'Ф2-Перечень меропр с прям зат '!#REF!</f>
        <v>#REF!</v>
      </c>
      <c r="L142" s="156" t="e">
        <f>'Ф2-Перечень меропр с прям зат '!#REF!</f>
        <v>#REF!</v>
      </c>
      <c r="M142" s="153"/>
      <c r="N142" s="156" t="e">
        <f>'Ф2-Перечень меропр с прям зат '!#REF!</f>
        <v>#REF!</v>
      </c>
      <c r="O142" s="156" t="e">
        <f>'Ф2-Перечень меропр с прям зат '!#REF!</f>
        <v>#REF!</v>
      </c>
      <c r="P142" s="153"/>
      <c r="Q142" s="156" t="e">
        <f>'Ф2-Перечень меропр с прям зат '!#REF!</f>
        <v>#REF!</v>
      </c>
      <c r="R142" s="156" t="e">
        <f>'Ф2-Перечень меропр с прям зат '!#REF!</f>
        <v>#REF!</v>
      </c>
      <c r="S142" s="153"/>
      <c r="T142" s="156" t="e">
        <f>'Ф2-Перечень меропр с прям зат '!#REF!</f>
        <v>#REF!</v>
      </c>
      <c r="U142" s="156" t="e">
        <f>'Ф2-Перечень меропр с прям зат '!#REF!</f>
        <v>#REF!</v>
      </c>
      <c r="V142" s="153"/>
      <c r="W142" s="156" t="e">
        <f>'Ф2-Перечень меропр с прям зат '!#REF!</f>
        <v>#REF!</v>
      </c>
      <c r="X142" s="156" t="e">
        <f>'Ф2-Перечень меропр с прям зат '!#REF!</f>
        <v>#REF!</v>
      </c>
      <c r="Y142" s="153"/>
      <c r="Z142" s="156" t="e">
        <f>'Ф2-Перечень меропр с прям зат '!#REF!</f>
        <v>#REF!</v>
      </c>
      <c r="AA142" s="156" t="e">
        <f>'Ф2-Перечень меропр с прям зат '!#REF!</f>
        <v>#REF!</v>
      </c>
      <c r="AB142" s="153"/>
      <c r="AC142" s="156" t="e">
        <f>'Ф2-Перечень меропр с прям зат '!#REF!</f>
        <v>#REF!</v>
      </c>
      <c r="AD142" s="156" t="e">
        <f>'Ф2-Перечень меропр с прям зат '!#REF!</f>
        <v>#REF!</v>
      </c>
      <c r="AE142" s="153"/>
      <c r="AF142" s="156" t="e">
        <f>'Ф2-Перечень меропр с прям зат '!#REF!</f>
        <v>#REF!</v>
      </c>
      <c r="AG142" s="156" t="e">
        <f>'Ф2-Перечень меропр с прям зат '!#REF!</f>
        <v>#REF!</v>
      </c>
    </row>
    <row r="143" spans="1:33" s="56" customFormat="1" ht="15" customHeight="1">
      <c r="A143" s="144" t="s">
        <v>309</v>
      </c>
      <c r="B143" s="144" t="s">
        <v>303</v>
      </c>
      <c r="C143" s="136" t="s">
        <v>88</v>
      </c>
      <c r="D143" s="110" t="s">
        <v>102</v>
      </c>
      <c r="E143" s="123" t="s">
        <v>346</v>
      </c>
      <c r="F143" s="149" t="e">
        <f>H143+W143+Z143+AC143+AF143</f>
        <v>#REF!</v>
      </c>
      <c r="G143" s="153"/>
      <c r="H143" s="149" t="e">
        <f t="shared" si="61"/>
        <v>#REF!</v>
      </c>
      <c r="I143" s="149" t="e">
        <f t="shared" si="62"/>
        <v>#REF!</v>
      </c>
      <c r="J143" s="153"/>
      <c r="K143" s="149" t="e">
        <f>SUM(K144:K146)</f>
        <v>#REF!</v>
      </c>
      <c r="L143" s="149" t="e">
        <f>SUM(L144:L146)</f>
        <v>#REF!</v>
      </c>
      <c r="M143" s="153"/>
      <c r="N143" s="149" t="e">
        <f>SUM(N144:N146)</f>
        <v>#REF!</v>
      </c>
      <c r="O143" s="149" t="e">
        <f>SUM(O144:O146)</f>
        <v>#REF!</v>
      </c>
      <c r="P143" s="153"/>
      <c r="Q143" s="149" t="e">
        <f>SUM(Q144:Q146)</f>
        <v>#REF!</v>
      </c>
      <c r="R143" s="149" t="e">
        <f>SUM(R144:R146)</f>
        <v>#REF!</v>
      </c>
      <c r="S143" s="153"/>
      <c r="T143" s="149" t="e">
        <f>SUM(T144:T146)</f>
        <v>#REF!</v>
      </c>
      <c r="U143" s="149" t="e">
        <f>SUM(U144:U146)</f>
        <v>#REF!</v>
      </c>
      <c r="V143" s="153"/>
      <c r="W143" s="149" t="e">
        <f>SUM(W144:W146)</f>
        <v>#REF!</v>
      </c>
      <c r="X143" s="149" t="e">
        <f>SUM(X144:X146)</f>
        <v>#REF!</v>
      </c>
      <c r="Y143" s="153"/>
      <c r="Z143" s="149" t="e">
        <f>SUM(Z144:Z146)</f>
        <v>#REF!</v>
      </c>
      <c r="AA143" s="149" t="e">
        <f>SUM(AA144:AA146)</f>
        <v>#REF!</v>
      </c>
      <c r="AB143" s="153"/>
      <c r="AC143" s="149" t="e">
        <f>SUM(AC144:AC146)</f>
        <v>#REF!</v>
      </c>
      <c r="AD143" s="149" t="e">
        <f>SUM(AD144:AD146)</f>
        <v>#REF!</v>
      </c>
      <c r="AE143" s="153"/>
      <c r="AF143" s="149" t="e">
        <f>SUM(AF144:AF146)</f>
        <v>#REF!</v>
      </c>
      <c r="AG143" s="149" t="e">
        <f>SUM(AG144:AG146)</f>
        <v>#REF!</v>
      </c>
    </row>
    <row r="144" spans="1:33" s="56" customFormat="1" ht="15" customHeight="1">
      <c r="A144" s="144" t="s">
        <v>309</v>
      </c>
      <c r="B144" s="144" t="s">
        <v>303</v>
      </c>
      <c r="C144" s="137" t="s">
        <v>268</v>
      </c>
      <c r="D144" s="111" t="s">
        <v>263</v>
      </c>
      <c r="E144" s="96" t="s">
        <v>232</v>
      </c>
      <c r="F144" s="149" t="e">
        <f>G144+V144+Y144+AB144+AE144</f>
        <v>#REF!</v>
      </c>
      <c r="G144" s="149" t="e">
        <f>J144+M144+P144+S144</f>
        <v>#REF!</v>
      </c>
      <c r="H144" s="149" t="e">
        <f t="shared" si="61"/>
        <v>#REF!</v>
      </c>
      <c r="I144" s="149" t="e">
        <f t="shared" si="62"/>
        <v>#REF!</v>
      </c>
      <c r="J144" s="156" t="e">
        <f>'Ф2-Перечень меропр с прям зат '!#REF!</f>
        <v>#REF!</v>
      </c>
      <c r="K144" s="156" t="e">
        <f>'Ф2-Перечень меропр с прям зат '!#REF!</f>
        <v>#REF!</v>
      </c>
      <c r="L144" s="156" t="e">
        <f>'Ф2-Перечень меропр с прям зат '!#REF!</f>
        <v>#REF!</v>
      </c>
      <c r="M144" s="156" t="e">
        <f>'Ф2-Перечень меропр с прям зат '!#REF!</f>
        <v>#REF!</v>
      </c>
      <c r="N144" s="156" t="e">
        <f>'Ф2-Перечень меропр с прям зат '!#REF!</f>
        <v>#REF!</v>
      </c>
      <c r="O144" s="156" t="e">
        <f>'Ф2-Перечень меропр с прям зат '!#REF!</f>
        <v>#REF!</v>
      </c>
      <c r="P144" s="156" t="e">
        <f>'Ф2-Перечень меропр с прям зат '!#REF!</f>
        <v>#REF!</v>
      </c>
      <c r="Q144" s="156" t="e">
        <f>'Ф2-Перечень меропр с прям зат '!#REF!</f>
        <v>#REF!</v>
      </c>
      <c r="R144" s="156" t="e">
        <f>'Ф2-Перечень меропр с прям зат '!#REF!</f>
        <v>#REF!</v>
      </c>
      <c r="S144" s="156" t="e">
        <f>'Ф2-Перечень меропр с прям зат '!#REF!</f>
        <v>#REF!</v>
      </c>
      <c r="T144" s="156" t="e">
        <f>'Ф2-Перечень меропр с прям зат '!#REF!</f>
        <v>#REF!</v>
      </c>
      <c r="U144" s="156" t="e">
        <f>'Ф2-Перечень меропр с прям зат '!#REF!</f>
        <v>#REF!</v>
      </c>
      <c r="V144" s="156" t="e">
        <f>'Ф2-Перечень меропр с прям зат '!#REF!</f>
        <v>#REF!</v>
      </c>
      <c r="W144" s="156" t="e">
        <f>'Ф2-Перечень меропр с прям зат '!#REF!</f>
        <v>#REF!</v>
      </c>
      <c r="X144" s="156" t="e">
        <f>'Ф2-Перечень меропр с прям зат '!#REF!</f>
        <v>#REF!</v>
      </c>
      <c r="Y144" s="156" t="e">
        <f>'Ф2-Перечень меропр с прям зат '!#REF!</f>
        <v>#REF!</v>
      </c>
      <c r="Z144" s="156" t="e">
        <f>'Ф2-Перечень меропр с прям зат '!#REF!</f>
        <v>#REF!</v>
      </c>
      <c r="AA144" s="156" t="e">
        <f>'Ф2-Перечень меропр с прям зат '!#REF!</f>
        <v>#REF!</v>
      </c>
      <c r="AB144" s="156" t="e">
        <f>'Ф2-Перечень меропр с прям зат '!#REF!</f>
        <v>#REF!</v>
      </c>
      <c r="AC144" s="156" t="e">
        <f>'Ф2-Перечень меропр с прям зат '!#REF!</f>
        <v>#REF!</v>
      </c>
      <c r="AD144" s="156" t="e">
        <f>'Ф2-Перечень меропр с прям зат '!#REF!</f>
        <v>#REF!</v>
      </c>
      <c r="AE144" s="156" t="e">
        <f>'Ф2-Перечень меропр с прям зат '!#REF!</f>
        <v>#REF!</v>
      </c>
      <c r="AF144" s="156" t="e">
        <f>'Ф2-Перечень меропр с прям зат '!#REF!</f>
        <v>#REF!</v>
      </c>
      <c r="AG144" s="156" t="e">
        <f>'Ф2-Перечень меропр с прям зат '!#REF!</f>
        <v>#REF!</v>
      </c>
    </row>
    <row r="145" spans="1:34" s="56" customFormat="1" ht="15" customHeight="1">
      <c r="A145" s="144" t="s">
        <v>309</v>
      </c>
      <c r="B145" s="144" t="s">
        <v>303</v>
      </c>
      <c r="C145" s="137" t="s">
        <v>269</v>
      </c>
      <c r="D145" s="111" t="s">
        <v>266</v>
      </c>
      <c r="E145" s="96" t="s">
        <v>232</v>
      </c>
      <c r="F145" s="149" t="e">
        <f>G145+V145+Y145+AB145+AE145</f>
        <v>#REF!</v>
      </c>
      <c r="G145" s="149" t="e">
        <f>J145+M145+P145+S145</f>
        <v>#REF!</v>
      </c>
      <c r="H145" s="149" t="e">
        <f t="shared" si="61"/>
        <v>#REF!</v>
      </c>
      <c r="I145" s="149" t="e">
        <f t="shared" si="62"/>
        <v>#REF!</v>
      </c>
      <c r="J145" s="156" t="e">
        <f>'Ф2-Перечень меропр с прям зат '!#REF!</f>
        <v>#REF!</v>
      </c>
      <c r="K145" s="156" t="e">
        <f>'Ф2-Перечень меропр с прям зат '!#REF!</f>
        <v>#REF!</v>
      </c>
      <c r="L145" s="156" t="e">
        <f>'Ф2-Перечень меропр с прям зат '!#REF!</f>
        <v>#REF!</v>
      </c>
      <c r="M145" s="156" t="e">
        <f>'Ф2-Перечень меропр с прям зат '!#REF!</f>
        <v>#REF!</v>
      </c>
      <c r="N145" s="156" t="e">
        <f>'Ф2-Перечень меропр с прям зат '!#REF!</f>
        <v>#REF!</v>
      </c>
      <c r="O145" s="156" t="e">
        <f>'Ф2-Перечень меропр с прям зат '!#REF!</f>
        <v>#REF!</v>
      </c>
      <c r="P145" s="156" t="e">
        <f>'Ф2-Перечень меропр с прям зат '!#REF!</f>
        <v>#REF!</v>
      </c>
      <c r="Q145" s="156" t="e">
        <f>'Ф2-Перечень меропр с прям зат '!#REF!</f>
        <v>#REF!</v>
      </c>
      <c r="R145" s="156" t="e">
        <f>'Ф2-Перечень меропр с прям зат '!#REF!</f>
        <v>#REF!</v>
      </c>
      <c r="S145" s="156" t="e">
        <f>'Ф2-Перечень меропр с прям зат '!#REF!</f>
        <v>#REF!</v>
      </c>
      <c r="T145" s="156" t="e">
        <f>'Ф2-Перечень меропр с прям зат '!#REF!</f>
        <v>#REF!</v>
      </c>
      <c r="U145" s="156" t="e">
        <f>'Ф2-Перечень меропр с прям зат '!#REF!</f>
        <v>#REF!</v>
      </c>
      <c r="V145" s="156" t="e">
        <f>'Ф2-Перечень меропр с прям зат '!#REF!</f>
        <v>#REF!</v>
      </c>
      <c r="W145" s="156" t="e">
        <f>'Ф2-Перечень меропр с прям зат '!#REF!</f>
        <v>#REF!</v>
      </c>
      <c r="X145" s="156" t="e">
        <f>'Ф2-Перечень меропр с прям зат '!#REF!</f>
        <v>#REF!</v>
      </c>
      <c r="Y145" s="156" t="e">
        <f>'Ф2-Перечень меропр с прям зат '!#REF!</f>
        <v>#REF!</v>
      </c>
      <c r="Z145" s="156" t="e">
        <f>'Ф2-Перечень меропр с прям зат '!#REF!</f>
        <v>#REF!</v>
      </c>
      <c r="AA145" s="156" t="e">
        <f>'Ф2-Перечень меропр с прям зат '!#REF!</f>
        <v>#REF!</v>
      </c>
      <c r="AB145" s="156" t="e">
        <f>'Ф2-Перечень меропр с прям зат '!#REF!</f>
        <v>#REF!</v>
      </c>
      <c r="AC145" s="156" t="e">
        <f>'Ф2-Перечень меропр с прям зат '!#REF!</f>
        <v>#REF!</v>
      </c>
      <c r="AD145" s="156" t="e">
        <f>'Ф2-Перечень меропр с прям зат '!#REF!</f>
        <v>#REF!</v>
      </c>
      <c r="AE145" s="156" t="e">
        <f>'Ф2-Перечень меропр с прям зат '!#REF!</f>
        <v>#REF!</v>
      </c>
      <c r="AF145" s="156" t="e">
        <f>'Ф2-Перечень меропр с прям зат '!#REF!</f>
        <v>#REF!</v>
      </c>
      <c r="AG145" s="156" t="e">
        <f>'Ф2-Перечень меропр с прям зат '!#REF!</f>
        <v>#REF!</v>
      </c>
    </row>
    <row r="146" spans="1:34" s="56" customFormat="1">
      <c r="A146" s="144" t="s">
        <v>309</v>
      </c>
      <c r="B146" s="144" t="s">
        <v>303</v>
      </c>
      <c r="C146" s="137" t="s">
        <v>270</v>
      </c>
      <c r="D146" s="111" t="s">
        <v>267</v>
      </c>
      <c r="E146" s="123" t="s">
        <v>346</v>
      </c>
      <c r="F146" s="149" t="e">
        <f>H146+W146+Z146+AC146+AF146</f>
        <v>#REF!</v>
      </c>
      <c r="G146" s="153"/>
      <c r="H146" s="149" t="e">
        <f t="shared" si="61"/>
        <v>#REF!</v>
      </c>
      <c r="I146" s="149" t="e">
        <f t="shared" si="62"/>
        <v>#REF!</v>
      </c>
      <c r="J146" s="153"/>
      <c r="K146" s="156" t="e">
        <f>'Ф2-Перечень меропр с прям зат '!#REF!</f>
        <v>#REF!</v>
      </c>
      <c r="L146" s="156" t="e">
        <f>'Ф2-Перечень меропр с прям зат '!#REF!</f>
        <v>#REF!</v>
      </c>
      <c r="M146" s="153"/>
      <c r="N146" s="156" t="e">
        <f>'Ф2-Перечень меропр с прям зат '!#REF!</f>
        <v>#REF!</v>
      </c>
      <c r="O146" s="156" t="e">
        <f>'Ф2-Перечень меропр с прям зат '!#REF!</f>
        <v>#REF!</v>
      </c>
      <c r="P146" s="153"/>
      <c r="Q146" s="156" t="e">
        <f>'Ф2-Перечень меропр с прям зат '!#REF!</f>
        <v>#REF!</v>
      </c>
      <c r="R146" s="156" t="e">
        <f>'Ф2-Перечень меропр с прям зат '!#REF!</f>
        <v>#REF!</v>
      </c>
      <c r="S146" s="153"/>
      <c r="T146" s="156" t="e">
        <f>'Ф2-Перечень меропр с прям зат '!#REF!</f>
        <v>#REF!</v>
      </c>
      <c r="U146" s="156" t="e">
        <f>'Ф2-Перечень меропр с прям зат '!#REF!</f>
        <v>#REF!</v>
      </c>
      <c r="V146" s="153"/>
      <c r="W146" s="156" t="e">
        <f>'Ф2-Перечень меропр с прям зат '!#REF!</f>
        <v>#REF!</v>
      </c>
      <c r="X146" s="156" t="e">
        <f>'Ф2-Перечень меропр с прям зат '!#REF!</f>
        <v>#REF!</v>
      </c>
      <c r="Y146" s="153"/>
      <c r="Z146" s="156" t="e">
        <f>'Ф2-Перечень меропр с прям зат '!#REF!</f>
        <v>#REF!</v>
      </c>
      <c r="AA146" s="156" t="e">
        <f>'Ф2-Перечень меропр с прям зат '!#REF!</f>
        <v>#REF!</v>
      </c>
      <c r="AB146" s="153"/>
      <c r="AC146" s="156" t="e">
        <f>'Ф2-Перечень меропр с прям зат '!#REF!</f>
        <v>#REF!</v>
      </c>
      <c r="AD146" s="156" t="e">
        <f>'Ф2-Перечень меропр с прям зат '!#REF!</f>
        <v>#REF!</v>
      </c>
      <c r="AE146" s="153"/>
      <c r="AF146" s="156" t="e">
        <f>'Ф2-Перечень меропр с прям зат '!#REF!</f>
        <v>#REF!</v>
      </c>
      <c r="AG146" s="156" t="e">
        <f>'Ф2-Перечень меропр с прям зат '!#REF!</f>
        <v>#REF!</v>
      </c>
    </row>
    <row r="147" spans="1:34" s="56" customFormat="1" ht="105">
      <c r="A147" s="144" t="s">
        <v>309</v>
      </c>
      <c r="B147" s="144" t="s">
        <v>303</v>
      </c>
      <c r="C147" s="134" t="s">
        <v>347</v>
      </c>
      <c r="D147" s="124" t="s">
        <v>348</v>
      </c>
      <c r="E147" s="123" t="s">
        <v>346</v>
      </c>
      <c r="F147" s="149" t="e">
        <f>H147+W147+Z147+AC147+AF147</f>
        <v>#REF!</v>
      </c>
      <c r="G147" s="153"/>
      <c r="H147" s="149" t="e">
        <f t="shared" si="61"/>
        <v>#REF!</v>
      </c>
      <c r="I147" s="149" t="e">
        <f t="shared" si="62"/>
        <v>#REF!</v>
      </c>
      <c r="J147" s="153"/>
      <c r="K147" s="156" t="e">
        <f>'Ф3-Перечень меропр с сопут эф'!#REF!</f>
        <v>#REF!</v>
      </c>
      <c r="L147" s="156" t="e">
        <f>'Ф3-Перечень меропр с сопут эф'!#REF!</f>
        <v>#REF!</v>
      </c>
      <c r="M147" s="153"/>
      <c r="N147" s="156" t="e">
        <f>'Ф3-Перечень меропр с сопут эф'!#REF!</f>
        <v>#REF!</v>
      </c>
      <c r="O147" s="156" t="e">
        <f>'Ф3-Перечень меропр с сопут эф'!#REF!</f>
        <v>#REF!</v>
      </c>
      <c r="P147" s="153"/>
      <c r="Q147" s="156" t="e">
        <f>'Ф3-Перечень меропр с сопут эф'!#REF!</f>
        <v>#REF!</v>
      </c>
      <c r="R147" s="156" t="e">
        <f>'Ф3-Перечень меропр с сопут эф'!#REF!</f>
        <v>#REF!</v>
      </c>
      <c r="S147" s="153"/>
      <c r="T147" s="156" t="e">
        <f>'Ф3-Перечень меропр с сопут эф'!#REF!</f>
        <v>#REF!</v>
      </c>
      <c r="U147" s="156" t="e">
        <f>'Ф3-Перечень меропр с сопут эф'!#REF!</f>
        <v>#REF!</v>
      </c>
      <c r="V147" s="153"/>
      <c r="W147" s="156" t="e">
        <f>'Ф3-Перечень меропр с сопут эф'!#REF!</f>
        <v>#REF!</v>
      </c>
      <c r="X147" s="156" t="e">
        <f>'Ф3-Перечень меропр с сопут эф'!#REF!</f>
        <v>#REF!</v>
      </c>
      <c r="Y147" s="153"/>
      <c r="Z147" s="156" t="e">
        <f>'Ф3-Перечень меропр с сопут эф'!#REF!</f>
        <v>#REF!</v>
      </c>
      <c r="AA147" s="156" t="e">
        <f>'Ф3-Перечень меропр с сопут эф'!#REF!</f>
        <v>#REF!</v>
      </c>
      <c r="AB147" s="153"/>
      <c r="AC147" s="156" t="e">
        <f>'Ф3-Перечень меропр с сопут эф'!#REF!</f>
        <v>#REF!</v>
      </c>
      <c r="AD147" s="156" t="e">
        <f>'Ф3-Перечень меропр с сопут эф'!#REF!</f>
        <v>#REF!</v>
      </c>
      <c r="AE147" s="153"/>
      <c r="AF147" s="156" t="e">
        <f>'Ф3-Перечень меропр с сопут эф'!#REF!</f>
        <v>#REF!</v>
      </c>
      <c r="AG147" s="156" t="e">
        <f>'Ф3-Перечень меропр с сопут эф'!#REF!</f>
        <v>#REF!</v>
      </c>
    </row>
    <row r="148" spans="1:34" s="172" customFormat="1">
      <c r="A148" s="169"/>
      <c r="B148" s="169"/>
      <c r="C148" s="170"/>
      <c r="D148" s="17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</row>
    <row r="149" spans="1:34" s="56" customFormat="1" ht="18.75">
      <c r="A149" s="157" t="s">
        <v>304</v>
      </c>
      <c r="B149" s="145"/>
      <c r="C149" s="138"/>
      <c r="D149" s="122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</row>
    <row r="150" spans="1:34" s="56" customFormat="1" ht="63">
      <c r="A150" s="146" t="s">
        <v>309</v>
      </c>
      <c r="B150" s="146" t="s">
        <v>304</v>
      </c>
      <c r="C150" s="139"/>
      <c r="D150" s="125" t="s">
        <v>350</v>
      </c>
      <c r="E150" s="126" t="s">
        <v>344</v>
      </c>
      <c r="F150" s="148" t="e">
        <f>G150+V150+Y150+AB150+AE150</f>
        <v>#REF!</v>
      </c>
      <c r="G150" s="148" t="e">
        <f>G151+G154+G157</f>
        <v>#REF!</v>
      </c>
      <c r="H150" s="148" t="e">
        <f t="shared" ref="H150:AG150" si="65">H151+H154+H157</f>
        <v>#REF!</v>
      </c>
      <c r="I150" s="148" t="e">
        <f t="shared" si="65"/>
        <v>#REF!</v>
      </c>
      <c r="J150" s="148" t="e">
        <f t="shared" si="65"/>
        <v>#REF!</v>
      </c>
      <c r="K150" s="148" t="e">
        <f t="shared" si="65"/>
        <v>#REF!</v>
      </c>
      <c r="L150" s="148" t="e">
        <f t="shared" si="65"/>
        <v>#REF!</v>
      </c>
      <c r="M150" s="148" t="e">
        <f t="shared" si="65"/>
        <v>#REF!</v>
      </c>
      <c r="N150" s="148" t="e">
        <f t="shared" si="65"/>
        <v>#REF!</v>
      </c>
      <c r="O150" s="148" t="e">
        <f t="shared" si="65"/>
        <v>#REF!</v>
      </c>
      <c r="P150" s="148" t="e">
        <f t="shared" si="65"/>
        <v>#REF!</v>
      </c>
      <c r="Q150" s="148" t="e">
        <f t="shared" si="65"/>
        <v>#REF!</v>
      </c>
      <c r="R150" s="148" t="e">
        <f t="shared" si="65"/>
        <v>#REF!</v>
      </c>
      <c r="S150" s="148" t="e">
        <f t="shared" si="65"/>
        <v>#REF!</v>
      </c>
      <c r="T150" s="148" t="e">
        <f t="shared" si="65"/>
        <v>#REF!</v>
      </c>
      <c r="U150" s="148" t="e">
        <f t="shared" si="65"/>
        <v>#REF!</v>
      </c>
      <c r="V150" s="148" t="e">
        <f t="shared" si="65"/>
        <v>#REF!</v>
      </c>
      <c r="W150" s="148" t="e">
        <f t="shared" si="65"/>
        <v>#REF!</v>
      </c>
      <c r="X150" s="148" t="e">
        <f t="shared" si="65"/>
        <v>#REF!</v>
      </c>
      <c r="Y150" s="148" t="e">
        <f t="shared" si="65"/>
        <v>#REF!</v>
      </c>
      <c r="Z150" s="148" t="e">
        <f t="shared" si="65"/>
        <v>#REF!</v>
      </c>
      <c r="AA150" s="148" t="e">
        <f t="shared" si="65"/>
        <v>#REF!</v>
      </c>
      <c r="AB150" s="148" t="e">
        <f t="shared" si="65"/>
        <v>#REF!</v>
      </c>
      <c r="AC150" s="148" t="e">
        <f t="shared" si="65"/>
        <v>#REF!</v>
      </c>
      <c r="AD150" s="148" t="e">
        <f t="shared" si="65"/>
        <v>#REF!</v>
      </c>
      <c r="AE150" s="148" t="e">
        <f t="shared" si="65"/>
        <v>#REF!</v>
      </c>
      <c r="AF150" s="148" t="e">
        <f t="shared" si="65"/>
        <v>#REF!</v>
      </c>
      <c r="AG150" s="148" t="e">
        <f t="shared" si="65"/>
        <v>#REF!</v>
      </c>
    </row>
    <row r="151" spans="1:34" s="56" customFormat="1" ht="60">
      <c r="A151" s="142" t="s">
        <v>309</v>
      </c>
      <c r="B151" s="142" t="s">
        <v>304</v>
      </c>
      <c r="C151" s="129">
        <v>1</v>
      </c>
      <c r="D151" s="98" t="s">
        <v>352</v>
      </c>
      <c r="E151" s="123" t="s">
        <v>344</v>
      </c>
      <c r="F151" s="149" t="e">
        <f>F152+F153+F155+F156</f>
        <v>#REF!</v>
      </c>
      <c r="G151" s="149" t="e">
        <f>G152+G153</f>
        <v>#REF!</v>
      </c>
      <c r="H151" s="149" t="e">
        <f t="shared" ref="H151:AG151" si="66">H152+H153</f>
        <v>#REF!</v>
      </c>
      <c r="I151" s="149" t="e">
        <f t="shared" si="66"/>
        <v>#REF!</v>
      </c>
      <c r="J151" s="149" t="e">
        <f t="shared" si="66"/>
        <v>#REF!</v>
      </c>
      <c r="K151" s="149" t="e">
        <f t="shared" si="66"/>
        <v>#REF!</v>
      </c>
      <c r="L151" s="149" t="e">
        <f t="shared" si="66"/>
        <v>#REF!</v>
      </c>
      <c r="M151" s="149" t="e">
        <f t="shared" si="66"/>
        <v>#REF!</v>
      </c>
      <c r="N151" s="149" t="e">
        <f t="shared" si="66"/>
        <v>#REF!</v>
      </c>
      <c r="O151" s="149" t="e">
        <f t="shared" si="66"/>
        <v>#REF!</v>
      </c>
      <c r="P151" s="149" t="e">
        <f t="shared" si="66"/>
        <v>#REF!</v>
      </c>
      <c r="Q151" s="149" t="e">
        <f t="shared" si="66"/>
        <v>#REF!</v>
      </c>
      <c r="R151" s="149" t="e">
        <f t="shared" si="66"/>
        <v>#REF!</v>
      </c>
      <c r="S151" s="149" t="e">
        <f t="shared" si="66"/>
        <v>#REF!</v>
      </c>
      <c r="T151" s="149" t="e">
        <f t="shared" si="66"/>
        <v>#REF!</v>
      </c>
      <c r="U151" s="149" t="e">
        <f t="shared" si="66"/>
        <v>#REF!</v>
      </c>
      <c r="V151" s="149" t="e">
        <f t="shared" si="66"/>
        <v>#REF!</v>
      </c>
      <c r="W151" s="149" t="e">
        <f t="shared" si="66"/>
        <v>#REF!</v>
      </c>
      <c r="X151" s="149" t="e">
        <f t="shared" si="66"/>
        <v>#REF!</v>
      </c>
      <c r="Y151" s="149" t="e">
        <f t="shared" si="66"/>
        <v>#REF!</v>
      </c>
      <c r="Z151" s="149" t="e">
        <f t="shared" si="66"/>
        <v>#REF!</v>
      </c>
      <c r="AA151" s="149" t="e">
        <f t="shared" si="66"/>
        <v>#REF!</v>
      </c>
      <c r="AB151" s="149" t="e">
        <f t="shared" si="66"/>
        <v>#REF!</v>
      </c>
      <c r="AC151" s="149" t="e">
        <f t="shared" si="66"/>
        <v>#REF!</v>
      </c>
      <c r="AD151" s="149" t="e">
        <f t="shared" si="66"/>
        <v>#REF!</v>
      </c>
      <c r="AE151" s="149" t="e">
        <f t="shared" si="66"/>
        <v>#REF!</v>
      </c>
      <c r="AF151" s="149" t="e">
        <f t="shared" si="66"/>
        <v>#REF!</v>
      </c>
      <c r="AG151" s="149" t="e">
        <f t="shared" si="66"/>
        <v>#REF!</v>
      </c>
      <c r="AH151" s="123"/>
    </row>
    <row r="152" spans="1:34" s="56" customFormat="1" ht="26.45" customHeight="1">
      <c r="A152" s="142" t="s">
        <v>309</v>
      </c>
      <c r="B152" s="142" t="s">
        <v>304</v>
      </c>
      <c r="C152" s="130" t="s">
        <v>45</v>
      </c>
      <c r="D152" s="99" t="s">
        <v>101</v>
      </c>
      <c r="E152" s="123" t="s">
        <v>344</v>
      </c>
      <c r="F152" s="150" t="e">
        <f t="shared" ref="F152:F157" si="67">G152+V152+Y152+AB152+AE152</f>
        <v>#REF!</v>
      </c>
      <c r="G152" s="149" t="e">
        <f t="shared" ref="G152:I153" si="68">J152+M152+P152+S152</f>
        <v>#REF!</v>
      </c>
      <c r="H152" s="149" t="e">
        <f t="shared" si="68"/>
        <v>#REF!</v>
      </c>
      <c r="I152" s="149" t="e">
        <f t="shared" si="68"/>
        <v>#REF!</v>
      </c>
      <c r="J152" s="151" t="e">
        <f>'Ф2-Перечень меропр с прям зат '!#REF!</f>
        <v>#REF!</v>
      </c>
      <c r="K152" s="151" t="e">
        <f>'Ф2-Перечень меропр с прям зат '!#REF!</f>
        <v>#REF!</v>
      </c>
      <c r="L152" s="151" t="e">
        <f>'Ф2-Перечень меропр с прям зат '!#REF!</f>
        <v>#REF!</v>
      </c>
      <c r="M152" s="151" t="e">
        <f>'Ф2-Перечень меропр с прям зат '!#REF!</f>
        <v>#REF!</v>
      </c>
      <c r="N152" s="151" t="e">
        <f>'Ф2-Перечень меропр с прям зат '!#REF!</f>
        <v>#REF!</v>
      </c>
      <c r="O152" s="151" t="e">
        <f>'Ф2-Перечень меропр с прям зат '!#REF!</f>
        <v>#REF!</v>
      </c>
      <c r="P152" s="151" t="e">
        <f>'Ф2-Перечень меропр с прям зат '!#REF!</f>
        <v>#REF!</v>
      </c>
      <c r="Q152" s="151" t="e">
        <f>'Ф2-Перечень меропр с прям зат '!#REF!</f>
        <v>#REF!</v>
      </c>
      <c r="R152" s="151" t="e">
        <f>'Ф2-Перечень меропр с прям зат '!#REF!</f>
        <v>#REF!</v>
      </c>
      <c r="S152" s="151" t="e">
        <f>'Ф2-Перечень меропр с прям зат '!#REF!</f>
        <v>#REF!</v>
      </c>
      <c r="T152" s="151" t="e">
        <f>'Ф2-Перечень меропр с прям зат '!#REF!</f>
        <v>#REF!</v>
      </c>
      <c r="U152" s="151" t="e">
        <f>'Ф2-Перечень меропр с прям зат '!#REF!</f>
        <v>#REF!</v>
      </c>
      <c r="V152" s="151" t="e">
        <f>'Ф2-Перечень меропр с прям зат '!#REF!</f>
        <v>#REF!</v>
      </c>
      <c r="W152" s="151" t="e">
        <f>'Ф2-Перечень меропр с прям зат '!#REF!</f>
        <v>#REF!</v>
      </c>
      <c r="X152" s="151" t="e">
        <f>'Ф2-Перечень меропр с прям зат '!#REF!</f>
        <v>#REF!</v>
      </c>
      <c r="Y152" s="151" t="e">
        <f>'Ф2-Перечень меропр с прям зат '!#REF!</f>
        <v>#REF!</v>
      </c>
      <c r="Z152" s="151" t="e">
        <f>'Ф2-Перечень меропр с прям зат '!#REF!</f>
        <v>#REF!</v>
      </c>
      <c r="AA152" s="151" t="e">
        <f>'Ф2-Перечень меропр с прям зат '!#REF!</f>
        <v>#REF!</v>
      </c>
      <c r="AB152" s="151" t="e">
        <f>'Ф2-Перечень меропр с прям зат '!#REF!</f>
        <v>#REF!</v>
      </c>
      <c r="AC152" s="151" t="e">
        <f>'Ф2-Перечень меропр с прям зат '!#REF!</f>
        <v>#REF!</v>
      </c>
      <c r="AD152" s="151" t="e">
        <f>'Ф2-Перечень меропр с прям зат '!#REF!</f>
        <v>#REF!</v>
      </c>
      <c r="AE152" s="151" t="e">
        <f>'Ф2-Перечень меропр с прям зат '!#REF!</f>
        <v>#REF!</v>
      </c>
      <c r="AF152" s="151" t="e">
        <f>'Ф2-Перечень меропр с прям зат '!#REF!</f>
        <v>#REF!</v>
      </c>
      <c r="AG152" s="151" t="e">
        <f>'Ф2-Перечень меропр с прям зат '!#REF!</f>
        <v>#REF!</v>
      </c>
    </row>
    <row r="153" spans="1:34" s="56" customFormat="1">
      <c r="A153" s="142" t="s">
        <v>309</v>
      </c>
      <c r="B153" s="142" t="s">
        <v>304</v>
      </c>
      <c r="C153" s="131" t="s">
        <v>46</v>
      </c>
      <c r="D153" s="100" t="s">
        <v>102</v>
      </c>
      <c r="E153" s="123" t="s">
        <v>344</v>
      </c>
      <c r="F153" s="149" t="e">
        <f t="shared" si="67"/>
        <v>#REF!</v>
      </c>
      <c r="G153" s="149" t="e">
        <f t="shared" si="68"/>
        <v>#REF!</v>
      </c>
      <c r="H153" s="149" t="e">
        <f t="shared" si="68"/>
        <v>#REF!</v>
      </c>
      <c r="I153" s="149" t="e">
        <f t="shared" si="68"/>
        <v>#REF!</v>
      </c>
      <c r="J153" s="152" t="e">
        <f>'Ф2-Перечень меропр с прям зат '!#REF!</f>
        <v>#REF!</v>
      </c>
      <c r="K153" s="152" t="e">
        <f>'Ф2-Перечень меропр с прям зат '!#REF!</f>
        <v>#REF!</v>
      </c>
      <c r="L153" s="152" t="e">
        <f>'Ф2-Перечень меропр с прям зат '!#REF!</f>
        <v>#REF!</v>
      </c>
      <c r="M153" s="152" t="e">
        <f>'Ф2-Перечень меропр с прям зат '!#REF!</f>
        <v>#REF!</v>
      </c>
      <c r="N153" s="152" t="e">
        <f>'Ф2-Перечень меропр с прям зат '!#REF!</f>
        <v>#REF!</v>
      </c>
      <c r="O153" s="152" t="e">
        <f>'Ф2-Перечень меропр с прям зат '!#REF!</f>
        <v>#REF!</v>
      </c>
      <c r="P153" s="152" t="e">
        <f>'Ф2-Перечень меропр с прям зат '!#REF!</f>
        <v>#REF!</v>
      </c>
      <c r="Q153" s="152" t="e">
        <f>'Ф2-Перечень меропр с прям зат '!#REF!</f>
        <v>#REF!</v>
      </c>
      <c r="R153" s="152" t="e">
        <f>'Ф2-Перечень меропр с прям зат '!#REF!</f>
        <v>#REF!</v>
      </c>
      <c r="S153" s="152" t="e">
        <f>'Ф2-Перечень меропр с прям зат '!#REF!</f>
        <v>#REF!</v>
      </c>
      <c r="T153" s="152" t="e">
        <f>'Ф2-Перечень меропр с прям зат '!#REF!</f>
        <v>#REF!</v>
      </c>
      <c r="U153" s="152" t="e">
        <f>'Ф2-Перечень меропр с прям зат '!#REF!</f>
        <v>#REF!</v>
      </c>
      <c r="V153" s="152" t="e">
        <f>'Ф2-Перечень меропр с прям зат '!#REF!</f>
        <v>#REF!</v>
      </c>
      <c r="W153" s="152" t="e">
        <f>'Ф2-Перечень меропр с прям зат '!#REF!</f>
        <v>#REF!</v>
      </c>
      <c r="X153" s="152" t="e">
        <f>'Ф2-Перечень меропр с прям зат '!#REF!</f>
        <v>#REF!</v>
      </c>
      <c r="Y153" s="152" t="e">
        <f>'Ф2-Перечень меропр с прям зат '!#REF!</f>
        <v>#REF!</v>
      </c>
      <c r="Z153" s="152" t="e">
        <f>'Ф2-Перечень меропр с прям зат '!#REF!</f>
        <v>#REF!</v>
      </c>
      <c r="AA153" s="152" t="e">
        <f>'Ф2-Перечень меропр с прям зат '!#REF!</f>
        <v>#REF!</v>
      </c>
      <c r="AB153" s="152" t="e">
        <f>'Ф2-Перечень меропр с прям зат '!#REF!</f>
        <v>#REF!</v>
      </c>
      <c r="AC153" s="152" t="e">
        <f>'Ф2-Перечень меропр с прям зат '!#REF!</f>
        <v>#REF!</v>
      </c>
      <c r="AD153" s="152" t="e">
        <f>'Ф2-Перечень меропр с прям зат '!#REF!</f>
        <v>#REF!</v>
      </c>
      <c r="AE153" s="152" t="e">
        <f>'Ф2-Перечень меропр с прям зат '!#REF!</f>
        <v>#REF!</v>
      </c>
      <c r="AF153" s="152" t="e">
        <f>'Ф2-Перечень меропр с прям зат '!#REF!</f>
        <v>#REF!</v>
      </c>
      <c r="AG153" s="152" t="e">
        <f>'Ф2-Перечень меропр с прям зат '!#REF!</f>
        <v>#REF!</v>
      </c>
    </row>
    <row r="154" spans="1:34" s="56" customFormat="1" ht="90">
      <c r="A154" s="142" t="s">
        <v>309</v>
      </c>
      <c r="B154" s="142" t="s">
        <v>304</v>
      </c>
      <c r="C154" s="101" t="s">
        <v>47</v>
      </c>
      <c r="D154" s="102" t="s">
        <v>276</v>
      </c>
      <c r="E154" s="123" t="s">
        <v>344</v>
      </c>
      <c r="F154" s="149" t="e">
        <f t="shared" si="67"/>
        <v>#REF!</v>
      </c>
      <c r="G154" s="149" t="e">
        <f>G155+G156</f>
        <v>#REF!</v>
      </c>
      <c r="H154" s="149" t="e">
        <f t="shared" ref="H154:AG154" si="69">H155+H156</f>
        <v>#REF!</v>
      </c>
      <c r="I154" s="149" t="e">
        <f t="shared" si="69"/>
        <v>#REF!</v>
      </c>
      <c r="J154" s="149" t="e">
        <f t="shared" si="69"/>
        <v>#REF!</v>
      </c>
      <c r="K154" s="149" t="e">
        <f t="shared" si="69"/>
        <v>#REF!</v>
      </c>
      <c r="L154" s="149" t="e">
        <f t="shared" si="69"/>
        <v>#REF!</v>
      </c>
      <c r="M154" s="149" t="e">
        <f t="shared" si="69"/>
        <v>#REF!</v>
      </c>
      <c r="N154" s="149" t="e">
        <f t="shared" si="69"/>
        <v>#REF!</v>
      </c>
      <c r="O154" s="149" t="e">
        <f t="shared" si="69"/>
        <v>#REF!</v>
      </c>
      <c r="P154" s="149" t="e">
        <f t="shared" si="69"/>
        <v>#REF!</v>
      </c>
      <c r="Q154" s="149" t="e">
        <f t="shared" si="69"/>
        <v>#REF!</v>
      </c>
      <c r="R154" s="149" t="e">
        <f t="shared" si="69"/>
        <v>#REF!</v>
      </c>
      <c r="S154" s="149" t="e">
        <f t="shared" si="69"/>
        <v>#REF!</v>
      </c>
      <c r="T154" s="149" t="e">
        <f t="shared" si="69"/>
        <v>#REF!</v>
      </c>
      <c r="U154" s="149" t="e">
        <f t="shared" si="69"/>
        <v>#REF!</v>
      </c>
      <c r="V154" s="149" t="e">
        <f t="shared" si="69"/>
        <v>#REF!</v>
      </c>
      <c r="W154" s="149" t="e">
        <f t="shared" si="69"/>
        <v>#REF!</v>
      </c>
      <c r="X154" s="149" t="e">
        <f t="shared" si="69"/>
        <v>#REF!</v>
      </c>
      <c r="Y154" s="149" t="e">
        <f t="shared" si="69"/>
        <v>#REF!</v>
      </c>
      <c r="Z154" s="149" t="e">
        <f t="shared" si="69"/>
        <v>#REF!</v>
      </c>
      <c r="AA154" s="149" t="e">
        <f t="shared" si="69"/>
        <v>#REF!</v>
      </c>
      <c r="AB154" s="149" t="e">
        <f t="shared" si="69"/>
        <v>#REF!</v>
      </c>
      <c r="AC154" s="149" t="e">
        <f t="shared" si="69"/>
        <v>#REF!</v>
      </c>
      <c r="AD154" s="149" t="e">
        <f t="shared" si="69"/>
        <v>#REF!</v>
      </c>
      <c r="AE154" s="149" t="e">
        <f t="shared" si="69"/>
        <v>#REF!</v>
      </c>
      <c r="AF154" s="149" t="e">
        <f t="shared" si="69"/>
        <v>#REF!</v>
      </c>
      <c r="AG154" s="149" t="e">
        <f t="shared" si="69"/>
        <v>#REF!</v>
      </c>
    </row>
    <row r="155" spans="1:34" s="56" customFormat="1">
      <c r="A155" s="142" t="s">
        <v>309</v>
      </c>
      <c r="B155" s="142" t="s">
        <v>304</v>
      </c>
      <c r="C155" s="130" t="s">
        <v>116</v>
      </c>
      <c r="D155" s="100" t="s">
        <v>101</v>
      </c>
      <c r="E155" s="123" t="s">
        <v>344</v>
      </c>
      <c r="F155" s="168" t="e">
        <f t="shared" si="67"/>
        <v>#REF!</v>
      </c>
      <c r="G155" s="149" t="e">
        <f t="shared" ref="G155:I157" si="70">J155+M155+P155+S155</f>
        <v>#REF!</v>
      </c>
      <c r="H155" s="149" t="e">
        <f t="shared" si="70"/>
        <v>#REF!</v>
      </c>
      <c r="I155" s="149" t="e">
        <f t="shared" si="70"/>
        <v>#REF!</v>
      </c>
      <c r="J155" s="152" t="e">
        <f>'Ф2-Перечень меропр с прям зат '!#REF!</f>
        <v>#REF!</v>
      </c>
      <c r="K155" s="152" t="e">
        <f>'Ф2-Перечень меропр с прям зат '!#REF!</f>
        <v>#REF!</v>
      </c>
      <c r="L155" s="152" t="e">
        <f>'Ф2-Перечень меропр с прям зат '!#REF!</f>
        <v>#REF!</v>
      </c>
      <c r="M155" s="152" t="e">
        <f>'Ф2-Перечень меропр с прям зат '!#REF!</f>
        <v>#REF!</v>
      </c>
      <c r="N155" s="152" t="e">
        <f>'Ф2-Перечень меропр с прям зат '!#REF!</f>
        <v>#REF!</v>
      </c>
      <c r="O155" s="152" t="e">
        <f>'Ф2-Перечень меропр с прям зат '!#REF!</f>
        <v>#REF!</v>
      </c>
      <c r="P155" s="152" t="e">
        <f>'Ф2-Перечень меропр с прям зат '!#REF!</f>
        <v>#REF!</v>
      </c>
      <c r="Q155" s="152" t="e">
        <f>'Ф2-Перечень меропр с прям зат '!#REF!</f>
        <v>#REF!</v>
      </c>
      <c r="R155" s="152" t="e">
        <f>'Ф2-Перечень меропр с прям зат '!#REF!</f>
        <v>#REF!</v>
      </c>
      <c r="S155" s="152" t="e">
        <f>'Ф2-Перечень меропр с прям зат '!#REF!</f>
        <v>#REF!</v>
      </c>
      <c r="T155" s="152" t="e">
        <f>'Ф2-Перечень меропр с прям зат '!#REF!</f>
        <v>#REF!</v>
      </c>
      <c r="U155" s="152" t="e">
        <f>'Ф2-Перечень меропр с прям зат '!#REF!</f>
        <v>#REF!</v>
      </c>
      <c r="V155" s="152" t="e">
        <f>'Ф2-Перечень меропр с прям зат '!#REF!</f>
        <v>#REF!</v>
      </c>
      <c r="W155" s="152" t="e">
        <f>'Ф2-Перечень меропр с прям зат '!#REF!</f>
        <v>#REF!</v>
      </c>
      <c r="X155" s="152" t="e">
        <f>'Ф2-Перечень меропр с прям зат '!#REF!</f>
        <v>#REF!</v>
      </c>
      <c r="Y155" s="152" t="e">
        <f>'Ф2-Перечень меропр с прям зат '!#REF!</f>
        <v>#REF!</v>
      </c>
      <c r="Z155" s="152" t="e">
        <f>'Ф2-Перечень меропр с прям зат '!#REF!</f>
        <v>#REF!</v>
      </c>
      <c r="AA155" s="152" t="e">
        <f>'Ф2-Перечень меропр с прям зат '!#REF!</f>
        <v>#REF!</v>
      </c>
      <c r="AB155" s="152" t="e">
        <f>'Ф2-Перечень меропр с прям зат '!#REF!</f>
        <v>#REF!</v>
      </c>
      <c r="AC155" s="152" t="e">
        <f>'Ф2-Перечень меропр с прям зат '!#REF!</f>
        <v>#REF!</v>
      </c>
      <c r="AD155" s="152" t="e">
        <f>'Ф2-Перечень меропр с прям зат '!#REF!</f>
        <v>#REF!</v>
      </c>
      <c r="AE155" s="152" t="e">
        <f>'Ф2-Перечень меропр с прям зат '!#REF!</f>
        <v>#REF!</v>
      </c>
      <c r="AF155" s="152" t="e">
        <f>'Ф2-Перечень меропр с прям зат '!#REF!</f>
        <v>#REF!</v>
      </c>
      <c r="AG155" s="152" t="e">
        <f>'Ф2-Перечень меропр с прям зат '!#REF!</f>
        <v>#REF!</v>
      </c>
    </row>
    <row r="156" spans="1:34" s="56" customFormat="1" ht="23.45" customHeight="1">
      <c r="A156" s="142" t="s">
        <v>309</v>
      </c>
      <c r="B156" s="142" t="s">
        <v>304</v>
      </c>
      <c r="C156" s="130" t="s">
        <v>117</v>
      </c>
      <c r="D156" s="98" t="s">
        <v>102</v>
      </c>
      <c r="E156" s="123" t="s">
        <v>344</v>
      </c>
      <c r="F156" s="149" t="e">
        <f t="shared" si="67"/>
        <v>#REF!</v>
      </c>
      <c r="G156" s="149" t="e">
        <f t="shared" si="70"/>
        <v>#REF!</v>
      </c>
      <c r="H156" s="149" t="e">
        <f t="shared" si="70"/>
        <v>#REF!</v>
      </c>
      <c r="I156" s="149" t="e">
        <f t="shared" si="70"/>
        <v>#REF!</v>
      </c>
      <c r="J156" s="152" t="e">
        <f>'Ф2-Перечень меропр с прям зат '!#REF!</f>
        <v>#REF!</v>
      </c>
      <c r="K156" s="152" t="e">
        <f>'Ф2-Перечень меропр с прям зат '!#REF!</f>
        <v>#REF!</v>
      </c>
      <c r="L156" s="152" t="e">
        <f>'Ф2-Перечень меропр с прям зат '!#REF!</f>
        <v>#REF!</v>
      </c>
      <c r="M156" s="152" t="e">
        <f>'Ф2-Перечень меропр с прям зат '!#REF!</f>
        <v>#REF!</v>
      </c>
      <c r="N156" s="152" t="e">
        <f>'Ф2-Перечень меропр с прям зат '!#REF!</f>
        <v>#REF!</v>
      </c>
      <c r="O156" s="152" t="e">
        <f>'Ф2-Перечень меропр с прям зат '!#REF!</f>
        <v>#REF!</v>
      </c>
      <c r="P156" s="152" t="e">
        <f>'Ф2-Перечень меропр с прям зат '!#REF!</f>
        <v>#REF!</v>
      </c>
      <c r="Q156" s="152" t="e">
        <f>'Ф2-Перечень меропр с прям зат '!#REF!</f>
        <v>#REF!</v>
      </c>
      <c r="R156" s="152" t="e">
        <f>'Ф2-Перечень меропр с прям зат '!#REF!</f>
        <v>#REF!</v>
      </c>
      <c r="S156" s="152" t="e">
        <f>'Ф2-Перечень меропр с прям зат '!#REF!</f>
        <v>#REF!</v>
      </c>
      <c r="T156" s="152" t="e">
        <f>'Ф2-Перечень меропр с прям зат '!#REF!</f>
        <v>#REF!</v>
      </c>
      <c r="U156" s="152" t="e">
        <f>'Ф2-Перечень меропр с прям зат '!#REF!</f>
        <v>#REF!</v>
      </c>
      <c r="V156" s="152" t="e">
        <f>'Ф2-Перечень меропр с прям зат '!#REF!</f>
        <v>#REF!</v>
      </c>
      <c r="W156" s="152" t="e">
        <f>'Ф2-Перечень меропр с прям зат '!#REF!</f>
        <v>#REF!</v>
      </c>
      <c r="X156" s="152" t="e">
        <f>'Ф2-Перечень меропр с прям зат '!#REF!</f>
        <v>#REF!</v>
      </c>
      <c r="Y156" s="152" t="e">
        <f>'Ф2-Перечень меропр с прям зат '!#REF!</f>
        <v>#REF!</v>
      </c>
      <c r="Z156" s="152" t="e">
        <f>'Ф2-Перечень меропр с прям зат '!#REF!</f>
        <v>#REF!</v>
      </c>
      <c r="AA156" s="152" t="e">
        <f>'Ф2-Перечень меропр с прям зат '!#REF!</f>
        <v>#REF!</v>
      </c>
      <c r="AB156" s="152" t="e">
        <f>'Ф2-Перечень меропр с прям зат '!#REF!</f>
        <v>#REF!</v>
      </c>
      <c r="AC156" s="152" t="e">
        <f>'Ф2-Перечень меропр с прям зат '!#REF!</f>
        <v>#REF!</v>
      </c>
      <c r="AD156" s="152" t="e">
        <f>'Ф2-Перечень меропр с прям зат '!#REF!</f>
        <v>#REF!</v>
      </c>
      <c r="AE156" s="152" t="e">
        <f>'Ф2-Перечень меропр с прям зат '!#REF!</f>
        <v>#REF!</v>
      </c>
      <c r="AF156" s="152" t="e">
        <f>'Ф2-Перечень меропр с прям зат '!#REF!</f>
        <v>#REF!</v>
      </c>
      <c r="AG156" s="152" t="e">
        <f>'Ф2-Перечень меропр с прям зат '!#REF!</f>
        <v>#REF!</v>
      </c>
    </row>
    <row r="157" spans="1:34" s="56" customFormat="1" ht="39" customHeight="1">
      <c r="A157" s="142" t="s">
        <v>309</v>
      </c>
      <c r="B157" s="142" t="s">
        <v>304</v>
      </c>
      <c r="C157" s="130" t="s">
        <v>347</v>
      </c>
      <c r="D157" s="98" t="s">
        <v>348</v>
      </c>
      <c r="E157" s="123" t="s">
        <v>344</v>
      </c>
      <c r="F157" s="149" t="e">
        <f t="shared" si="67"/>
        <v>#REF!</v>
      </c>
      <c r="G157" s="149" t="e">
        <f t="shared" si="70"/>
        <v>#REF!</v>
      </c>
      <c r="H157" s="149" t="e">
        <f t="shared" si="70"/>
        <v>#REF!</v>
      </c>
      <c r="I157" s="149" t="e">
        <f t="shared" si="70"/>
        <v>#REF!</v>
      </c>
      <c r="J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157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158" spans="1:34" s="56" customFormat="1" ht="75" customHeight="1">
      <c r="A158" s="146" t="s">
        <v>309</v>
      </c>
      <c r="B158" s="146" t="s">
        <v>304</v>
      </c>
      <c r="C158" s="140"/>
      <c r="D158" s="125" t="s">
        <v>349</v>
      </c>
      <c r="E158" s="123" t="s">
        <v>346</v>
      </c>
      <c r="F158" s="149" t="e">
        <f>H158+W158+Z158+AC158+AF158</f>
        <v>#REF!</v>
      </c>
      <c r="G158" s="153"/>
      <c r="H158" s="149" t="e">
        <f t="shared" ref="H158:H183" si="71">K158+N158+Q158+T158</f>
        <v>#REF!</v>
      </c>
      <c r="I158" s="149" t="e">
        <f t="shared" ref="I158:I183" si="72">L158+O158+R158+U158</f>
        <v>#REF!</v>
      </c>
      <c r="J158" s="153"/>
      <c r="K158" s="149" t="e">
        <f>K159+K174+K183</f>
        <v>#REF!</v>
      </c>
      <c r="L158" s="149" t="e">
        <f>L159+L174+L183</f>
        <v>#REF!</v>
      </c>
      <c r="M158" s="153"/>
      <c r="N158" s="149" t="e">
        <f>N159+N174+N183</f>
        <v>#REF!</v>
      </c>
      <c r="O158" s="149" t="e">
        <f>O159+O174+O183</f>
        <v>#REF!</v>
      </c>
      <c r="P158" s="153"/>
      <c r="Q158" s="149" t="e">
        <f>Q159+Q174+Q183</f>
        <v>#REF!</v>
      </c>
      <c r="R158" s="149" t="e">
        <f>R159+R174+R183</f>
        <v>#REF!</v>
      </c>
      <c r="S158" s="153"/>
      <c r="T158" s="149" t="e">
        <f>T159+T174+T183</f>
        <v>#REF!</v>
      </c>
      <c r="U158" s="149" t="e">
        <f>U159+U174+U183</f>
        <v>#REF!</v>
      </c>
      <c r="V158" s="153"/>
      <c r="W158" s="149" t="e">
        <f>W159+W174+W183</f>
        <v>#REF!</v>
      </c>
      <c r="X158" s="149" t="e">
        <f>X159+X174+X183</f>
        <v>#REF!</v>
      </c>
      <c r="Y158" s="153"/>
      <c r="Z158" s="149" t="e">
        <f>Z159+Z174+Z183</f>
        <v>#REF!</v>
      </c>
      <c r="AA158" s="149" t="e">
        <f>AA159+AA174+AA183</f>
        <v>#REF!</v>
      </c>
      <c r="AB158" s="153"/>
      <c r="AC158" s="149" t="e">
        <f>AC159+AC174+AC183</f>
        <v>#REF!</v>
      </c>
      <c r="AD158" s="149" t="e">
        <f>AD159+AD174+AD183</f>
        <v>#REF!</v>
      </c>
      <c r="AE158" s="153"/>
      <c r="AF158" s="149" t="e">
        <f>AF159+AF174+AF183</f>
        <v>#REF!</v>
      </c>
      <c r="AG158" s="149" t="e">
        <f>AG159+AG174+AG183</f>
        <v>#REF!</v>
      </c>
    </row>
    <row r="159" spans="1:34" s="56" customFormat="1" ht="120">
      <c r="A159" s="143" t="s">
        <v>309</v>
      </c>
      <c r="B159" s="143" t="s">
        <v>304</v>
      </c>
      <c r="C159" s="132" t="s">
        <v>147</v>
      </c>
      <c r="D159" s="106" t="s">
        <v>317</v>
      </c>
      <c r="E159" s="123" t="s">
        <v>346</v>
      </c>
      <c r="F159" s="149" t="e">
        <f>H159+W159+Z159+AC159+AF159</f>
        <v>#REF!</v>
      </c>
      <c r="G159" s="153"/>
      <c r="H159" s="149" t="e">
        <f t="shared" si="71"/>
        <v>#REF!</v>
      </c>
      <c r="I159" s="149" t="e">
        <f t="shared" si="72"/>
        <v>#REF!</v>
      </c>
      <c r="J159" s="153"/>
      <c r="K159" s="149" t="e">
        <f>K160+K167</f>
        <v>#REF!</v>
      </c>
      <c r="L159" s="149" t="e">
        <f>L160+L167</f>
        <v>#REF!</v>
      </c>
      <c r="M159" s="153"/>
      <c r="N159" s="149" t="e">
        <f>N160+N167</f>
        <v>#REF!</v>
      </c>
      <c r="O159" s="149" t="e">
        <f>O160+O167</f>
        <v>#REF!</v>
      </c>
      <c r="P159" s="153"/>
      <c r="Q159" s="149" t="e">
        <f>Q160+Q167</f>
        <v>#REF!</v>
      </c>
      <c r="R159" s="149" t="e">
        <f>R160+R167</f>
        <v>#REF!</v>
      </c>
      <c r="S159" s="153"/>
      <c r="T159" s="149" t="e">
        <f>T160+T167</f>
        <v>#REF!</v>
      </c>
      <c r="U159" s="149" t="e">
        <f>U160+U167</f>
        <v>#REF!</v>
      </c>
      <c r="V159" s="153"/>
      <c r="W159" s="149" t="e">
        <f>W160+W167</f>
        <v>#REF!</v>
      </c>
      <c r="X159" s="149" t="e">
        <f>X160+X167</f>
        <v>#REF!</v>
      </c>
      <c r="Y159" s="153"/>
      <c r="Z159" s="149" t="e">
        <f>Z160+Z167</f>
        <v>#REF!</v>
      </c>
      <c r="AA159" s="149" t="e">
        <f>AA160+AA167</f>
        <v>#REF!</v>
      </c>
      <c r="AB159" s="153"/>
      <c r="AC159" s="149" t="e">
        <f>AC160+AC167</f>
        <v>#REF!</v>
      </c>
      <c r="AD159" s="149" t="e">
        <f>AD160+AD167</f>
        <v>#REF!</v>
      </c>
      <c r="AE159" s="153"/>
      <c r="AF159" s="149" t="e">
        <f>AF160+AF167</f>
        <v>#REF!</v>
      </c>
      <c r="AG159" s="149" t="e">
        <f>AG160+AG167</f>
        <v>#REF!</v>
      </c>
    </row>
    <row r="160" spans="1:34" s="56" customFormat="1">
      <c r="A160" s="143" t="s">
        <v>309</v>
      </c>
      <c r="B160" s="143" t="s">
        <v>304</v>
      </c>
      <c r="C160" s="132" t="s">
        <v>52</v>
      </c>
      <c r="D160" s="107" t="s">
        <v>101</v>
      </c>
      <c r="E160" s="123" t="s">
        <v>346</v>
      </c>
      <c r="F160" s="149" t="e">
        <f>H160+W160+Z160+AC160+AF160</f>
        <v>#REF!</v>
      </c>
      <c r="G160" s="153"/>
      <c r="H160" s="149" t="e">
        <f t="shared" si="71"/>
        <v>#REF!</v>
      </c>
      <c r="I160" s="149" t="e">
        <f t="shared" si="72"/>
        <v>#REF!</v>
      </c>
      <c r="J160" s="153"/>
      <c r="K160" s="149" t="e">
        <f>SUM(K161:K166)</f>
        <v>#REF!</v>
      </c>
      <c r="L160" s="149" t="e">
        <f>SUM(L161:L166)</f>
        <v>#REF!</v>
      </c>
      <c r="M160" s="153"/>
      <c r="N160" s="149" t="e">
        <f>SUM(N161:N166)</f>
        <v>#REF!</v>
      </c>
      <c r="O160" s="149" t="e">
        <f>SUM(O161:O166)</f>
        <v>#REF!</v>
      </c>
      <c r="P160" s="153"/>
      <c r="Q160" s="149" t="e">
        <f>SUM(Q161:Q166)</f>
        <v>#REF!</v>
      </c>
      <c r="R160" s="149" t="e">
        <f>SUM(R161:R166)</f>
        <v>#REF!</v>
      </c>
      <c r="S160" s="153"/>
      <c r="T160" s="149" t="e">
        <f>SUM(T161:T166)</f>
        <v>#REF!</v>
      </c>
      <c r="U160" s="149" t="e">
        <f>SUM(U161:U166)</f>
        <v>#REF!</v>
      </c>
      <c r="V160" s="153"/>
      <c r="W160" s="149" t="e">
        <f>SUM(W161:W166)</f>
        <v>#REF!</v>
      </c>
      <c r="X160" s="149" t="e">
        <f>SUM(X161:X166)</f>
        <v>#REF!</v>
      </c>
      <c r="Y160" s="153"/>
      <c r="Z160" s="149" t="e">
        <f>SUM(Z161:Z166)</f>
        <v>#REF!</v>
      </c>
      <c r="AA160" s="149" t="e">
        <f>SUM(AA161:AA166)</f>
        <v>#REF!</v>
      </c>
      <c r="AB160" s="153"/>
      <c r="AC160" s="149" t="e">
        <f>SUM(AC161:AC166)</f>
        <v>#REF!</v>
      </c>
      <c r="AD160" s="149" t="e">
        <f>SUM(AD161:AD166)</f>
        <v>#REF!</v>
      </c>
      <c r="AE160" s="153"/>
      <c r="AF160" s="149" t="e">
        <f>SUM(AF161:AF166)</f>
        <v>#REF!</v>
      </c>
      <c r="AG160" s="149" t="e">
        <f>SUM(AG161:AG166)</f>
        <v>#REF!</v>
      </c>
    </row>
    <row r="161" spans="1:33" s="56" customFormat="1" ht="18.600000000000001" customHeight="1">
      <c r="A161" s="143" t="s">
        <v>309</v>
      </c>
      <c r="B161" s="143" t="s">
        <v>304</v>
      </c>
      <c r="C161" s="133" t="s">
        <v>118</v>
      </c>
      <c r="D161" s="108" t="s">
        <v>103</v>
      </c>
      <c r="E161" s="105" t="s">
        <v>344</v>
      </c>
      <c r="F161" s="149" t="e">
        <f t="shared" ref="F161:F166" si="73">G161+V161+Y161+AB161+AE161</f>
        <v>#REF!</v>
      </c>
      <c r="G161" s="149" t="e">
        <f>J161+M161+P161+S161</f>
        <v>#REF!</v>
      </c>
      <c r="H161" s="149" t="e">
        <f t="shared" si="71"/>
        <v>#REF!</v>
      </c>
      <c r="I161" s="149" t="e">
        <f t="shared" si="72"/>
        <v>#REF!</v>
      </c>
      <c r="J161" s="154" t="e">
        <f>'Ф2-Перечень меропр с прям зат '!#REF!</f>
        <v>#REF!</v>
      </c>
      <c r="K161" s="154" t="e">
        <f>'Ф2-Перечень меропр с прям зат '!#REF!</f>
        <v>#REF!</v>
      </c>
      <c r="L161" s="154" t="e">
        <f>'Ф2-Перечень меропр с прям зат '!#REF!</f>
        <v>#REF!</v>
      </c>
      <c r="M161" s="154" t="e">
        <f>'Ф2-Перечень меропр с прям зат '!#REF!</f>
        <v>#REF!</v>
      </c>
      <c r="N161" s="154" t="e">
        <f>'Ф2-Перечень меропр с прям зат '!#REF!</f>
        <v>#REF!</v>
      </c>
      <c r="O161" s="154" t="e">
        <f>'Ф2-Перечень меропр с прям зат '!#REF!</f>
        <v>#REF!</v>
      </c>
      <c r="P161" s="154" t="e">
        <f>'Ф2-Перечень меропр с прям зат '!#REF!</f>
        <v>#REF!</v>
      </c>
      <c r="Q161" s="154" t="e">
        <f>'Ф2-Перечень меропр с прям зат '!#REF!</f>
        <v>#REF!</v>
      </c>
      <c r="R161" s="154" t="e">
        <f>'Ф2-Перечень меропр с прям зат '!#REF!</f>
        <v>#REF!</v>
      </c>
      <c r="S161" s="154" t="e">
        <f>'Ф2-Перечень меропр с прям зат '!#REF!</f>
        <v>#REF!</v>
      </c>
      <c r="T161" s="154" t="e">
        <f>'Ф2-Перечень меропр с прям зат '!#REF!</f>
        <v>#REF!</v>
      </c>
      <c r="U161" s="154" t="e">
        <f>'Ф2-Перечень меропр с прям зат '!#REF!</f>
        <v>#REF!</v>
      </c>
      <c r="V161" s="154" t="e">
        <f>'Ф2-Перечень меропр с прям зат '!#REF!</f>
        <v>#REF!</v>
      </c>
      <c r="W161" s="154" t="e">
        <f>'Ф2-Перечень меропр с прям зат '!#REF!</f>
        <v>#REF!</v>
      </c>
      <c r="X161" s="154" t="e">
        <f>'Ф2-Перечень меропр с прям зат '!#REF!</f>
        <v>#REF!</v>
      </c>
      <c r="Y161" s="154" t="e">
        <f>'Ф2-Перечень меропр с прям зат '!#REF!</f>
        <v>#REF!</v>
      </c>
      <c r="Z161" s="154" t="e">
        <f>'Ф2-Перечень меропр с прям зат '!#REF!</f>
        <v>#REF!</v>
      </c>
      <c r="AA161" s="154" t="e">
        <f>'Ф2-Перечень меропр с прям зат '!#REF!</f>
        <v>#REF!</v>
      </c>
      <c r="AB161" s="154" t="e">
        <f>'Ф2-Перечень меропр с прям зат '!#REF!</f>
        <v>#REF!</v>
      </c>
      <c r="AC161" s="154" t="e">
        <f>'Ф2-Перечень меропр с прям зат '!#REF!</f>
        <v>#REF!</v>
      </c>
      <c r="AD161" s="154" t="e">
        <f>'Ф2-Перечень меропр с прям зат '!#REF!</f>
        <v>#REF!</v>
      </c>
      <c r="AE161" s="154" t="e">
        <f>'Ф2-Перечень меропр с прям зат '!#REF!</f>
        <v>#REF!</v>
      </c>
      <c r="AF161" s="154" t="e">
        <f>'Ф2-Перечень меропр с прям зат '!#REF!</f>
        <v>#REF!</v>
      </c>
      <c r="AG161" s="154" t="e">
        <f>'Ф2-Перечень меропр с прям зат '!#REF!</f>
        <v>#REF!</v>
      </c>
    </row>
    <row r="162" spans="1:33" s="56" customFormat="1" ht="25.5">
      <c r="A162" s="143" t="s">
        <v>309</v>
      </c>
      <c r="B162" s="143" t="s">
        <v>304</v>
      </c>
      <c r="C162" s="133" t="s">
        <v>119</v>
      </c>
      <c r="D162" s="104" t="s">
        <v>310</v>
      </c>
      <c r="E162" s="105" t="s">
        <v>60</v>
      </c>
      <c r="F162" s="149" t="e">
        <f t="shared" si="73"/>
        <v>#REF!</v>
      </c>
      <c r="G162" s="149" t="e">
        <f>J162+M162+P162+S162</f>
        <v>#REF!</v>
      </c>
      <c r="H162" s="149" t="e">
        <f t="shared" si="71"/>
        <v>#REF!</v>
      </c>
      <c r="I162" s="149" t="e">
        <f t="shared" si="72"/>
        <v>#REF!</v>
      </c>
      <c r="J162" s="154" t="e">
        <f>'Ф2-Перечень меропр с прям зат '!#REF!</f>
        <v>#REF!</v>
      </c>
      <c r="K162" s="154" t="e">
        <f>'Ф2-Перечень меропр с прям зат '!#REF!</f>
        <v>#REF!</v>
      </c>
      <c r="L162" s="154" t="e">
        <f>'Ф2-Перечень меропр с прям зат '!#REF!</f>
        <v>#REF!</v>
      </c>
      <c r="M162" s="154" t="e">
        <f>'Ф2-Перечень меропр с прям зат '!#REF!</f>
        <v>#REF!</v>
      </c>
      <c r="N162" s="154" t="e">
        <f>'Ф2-Перечень меропр с прям зат '!#REF!</f>
        <v>#REF!</v>
      </c>
      <c r="O162" s="154" t="e">
        <f>'Ф2-Перечень меропр с прям зат '!#REF!</f>
        <v>#REF!</v>
      </c>
      <c r="P162" s="154" t="e">
        <f>'Ф2-Перечень меропр с прям зат '!#REF!</f>
        <v>#REF!</v>
      </c>
      <c r="Q162" s="154" t="e">
        <f>'Ф2-Перечень меропр с прям зат '!#REF!</f>
        <v>#REF!</v>
      </c>
      <c r="R162" s="154" t="e">
        <f>'Ф2-Перечень меропр с прям зат '!#REF!</f>
        <v>#REF!</v>
      </c>
      <c r="S162" s="154" t="e">
        <f>'Ф2-Перечень меропр с прям зат '!#REF!</f>
        <v>#REF!</v>
      </c>
      <c r="T162" s="154" t="e">
        <f>'Ф2-Перечень меропр с прям зат '!#REF!</f>
        <v>#REF!</v>
      </c>
      <c r="U162" s="154" t="e">
        <f>'Ф2-Перечень меропр с прям зат '!#REF!</f>
        <v>#REF!</v>
      </c>
      <c r="V162" s="154" t="e">
        <f>'Ф2-Перечень меропр с прям зат '!#REF!</f>
        <v>#REF!</v>
      </c>
      <c r="W162" s="154" t="e">
        <f>'Ф2-Перечень меропр с прям зат '!#REF!</f>
        <v>#REF!</v>
      </c>
      <c r="X162" s="154" t="e">
        <f>'Ф2-Перечень меропр с прям зат '!#REF!</f>
        <v>#REF!</v>
      </c>
      <c r="Y162" s="154" t="e">
        <f>'Ф2-Перечень меропр с прям зат '!#REF!</f>
        <v>#REF!</v>
      </c>
      <c r="Z162" s="154" t="e">
        <f>'Ф2-Перечень меропр с прям зат '!#REF!</f>
        <v>#REF!</v>
      </c>
      <c r="AA162" s="154" t="e">
        <f>'Ф2-Перечень меропр с прям зат '!#REF!</f>
        <v>#REF!</v>
      </c>
      <c r="AB162" s="154" t="e">
        <f>'Ф2-Перечень меропр с прям зат '!#REF!</f>
        <v>#REF!</v>
      </c>
      <c r="AC162" s="154" t="e">
        <f>'Ф2-Перечень меропр с прям зат '!#REF!</f>
        <v>#REF!</v>
      </c>
      <c r="AD162" s="154" t="e">
        <f>'Ф2-Перечень меропр с прям зат '!#REF!</f>
        <v>#REF!</v>
      </c>
      <c r="AE162" s="154" t="e">
        <f>'Ф2-Перечень меропр с прям зат '!#REF!</f>
        <v>#REF!</v>
      </c>
      <c r="AF162" s="154" t="e">
        <f>'Ф2-Перечень меропр с прям зат '!#REF!</f>
        <v>#REF!</v>
      </c>
      <c r="AG162" s="154" t="e">
        <f>'Ф2-Перечень меропр с прям зат '!#REF!</f>
        <v>#REF!</v>
      </c>
    </row>
    <row r="163" spans="1:33" s="56" customFormat="1" ht="25.5">
      <c r="A163" s="143" t="s">
        <v>309</v>
      </c>
      <c r="B163" s="143" t="s">
        <v>304</v>
      </c>
      <c r="C163" s="133" t="s">
        <v>120</v>
      </c>
      <c r="D163" s="104" t="s">
        <v>261</v>
      </c>
      <c r="E163" s="105" t="s">
        <v>351</v>
      </c>
      <c r="F163" s="149" t="e">
        <f t="shared" si="73"/>
        <v>#REF!</v>
      </c>
      <c r="G163" s="149" t="e">
        <f>J163+M163+P163+S163</f>
        <v>#REF!</v>
      </c>
      <c r="H163" s="149" t="e">
        <f t="shared" si="71"/>
        <v>#REF!</v>
      </c>
      <c r="I163" s="149" t="e">
        <f t="shared" si="72"/>
        <v>#REF!</v>
      </c>
      <c r="J163" s="154" t="e">
        <f>'Ф2-Перечень меропр с прям зат '!#REF!</f>
        <v>#REF!</v>
      </c>
      <c r="K163" s="154" t="e">
        <f>'Ф2-Перечень меропр с прям зат '!#REF!</f>
        <v>#REF!</v>
      </c>
      <c r="L163" s="154" t="e">
        <f>'Ф2-Перечень меропр с прям зат '!#REF!</f>
        <v>#REF!</v>
      </c>
      <c r="M163" s="154" t="e">
        <f>'Ф2-Перечень меропр с прям зат '!#REF!</f>
        <v>#REF!</v>
      </c>
      <c r="N163" s="154" t="e">
        <f>'Ф2-Перечень меропр с прям зат '!#REF!</f>
        <v>#REF!</v>
      </c>
      <c r="O163" s="154" t="e">
        <f>'Ф2-Перечень меропр с прям зат '!#REF!</f>
        <v>#REF!</v>
      </c>
      <c r="P163" s="154" t="e">
        <f>'Ф2-Перечень меропр с прям зат '!#REF!</f>
        <v>#REF!</v>
      </c>
      <c r="Q163" s="154" t="e">
        <f>'Ф2-Перечень меропр с прям зат '!#REF!</f>
        <v>#REF!</v>
      </c>
      <c r="R163" s="154" t="e">
        <f>'Ф2-Перечень меропр с прям зат '!#REF!</f>
        <v>#REF!</v>
      </c>
      <c r="S163" s="154" t="e">
        <f>'Ф2-Перечень меропр с прям зат '!#REF!</f>
        <v>#REF!</v>
      </c>
      <c r="T163" s="154" t="e">
        <f>'Ф2-Перечень меропр с прям зат '!#REF!</f>
        <v>#REF!</v>
      </c>
      <c r="U163" s="154" t="e">
        <f>'Ф2-Перечень меропр с прям зат '!#REF!</f>
        <v>#REF!</v>
      </c>
      <c r="V163" s="154" t="e">
        <f>'Ф2-Перечень меропр с прям зат '!#REF!</f>
        <v>#REF!</v>
      </c>
      <c r="W163" s="154" t="e">
        <f>'Ф2-Перечень меропр с прям зат '!#REF!</f>
        <v>#REF!</v>
      </c>
      <c r="X163" s="154" t="e">
        <f>'Ф2-Перечень меропр с прям зат '!#REF!</f>
        <v>#REF!</v>
      </c>
      <c r="Y163" s="154" t="e">
        <f>'Ф2-Перечень меропр с прям зат '!#REF!</f>
        <v>#REF!</v>
      </c>
      <c r="Z163" s="154" t="e">
        <f>'Ф2-Перечень меропр с прям зат '!#REF!</f>
        <v>#REF!</v>
      </c>
      <c r="AA163" s="154" t="e">
        <f>'Ф2-Перечень меропр с прям зат '!#REF!</f>
        <v>#REF!</v>
      </c>
      <c r="AB163" s="154" t="e">
        <f>'Ф2-Перечень меропр с прям зат '!#REF!</f>
        <v>#REF!</v>
      </c>
      <c r="AC163" s="154" t="e">
        <f>'Ф2-Перечень меропр с прям зат '!#REF!</f>
        <v>#REF!</v>
      </c>
      <c r="AD163" s="154" t="e">
        <f>'Ф2-Перечень меропр с прям зат '!#REF!</f>
        <v>#REF!</v>
      </c>
      <c r="AE163" s="154" t="e">
        <f>'Ф2-Перечень меропр с прям зат '!#REF!</f>
        <v>#REF!</v>
      </c>
      <c r="AF163" s="154" t="e">
        <f>'Ф2-Перечень меропр с прям зат '!#REF!</f>
        <v>#REF!</v>
      </c>
      <c r="AG163" s="154" t="e">
        <f>'Ф2-Перечень меропр с прям зат '!#REF!</f>
        <v>#REF!</v>
      </c>
    </row>
    <row r="164" spans="1:33" s="56" customFormat="1">
      <c r="A164" s="143" t="s">
        <v>309</v>
      </c>
      <c r="B164" s="143" t="s">
        <v>304</v>
      </c>
      <c r="C164" s="133" t="s">
        <v>121</v>
      </c>
      <c r="D164" s="104" t="s">
        <v>201</v>
      </c>
      <c r="E164" s="105"/>
      <c r="F164" s="149">
        <f t="shared" si="73"/>
        <v>0</v>
      </c>
      <c r="G164" s="153"/>
      <c r="H164" s="149" t="e">
        <f t="shared" si="71"/>
        <v>#REF!</v>
      </c>
      <c r="I164" s="149" t="e">
        <f t="shared" si="72"/>
        <v>#REF!</v>
      </c>
      <c r="J164" s="153"/>
      <c r="K164" s="154" t="e">
        <f>'Ф2-Перечень меропр с прям зат '!#REF!</f>
        <v>#REF!</v>
      </c>
      <c r="L164" s="154" t="e">
        <f>'Ф2-Перечень меропр с прям зат '!#REF!</f>
        <v>#REF!</v>
      </c>
      <c r="M164" s="153"/>
      <c r="N164" s="154" t="e">
        <f>'Ф2-Перечень меропр с прям зат '!#REF!</f>
        <v>#REF!</v>
      </c>
      <c r="O164" s="154" t="e">
        <f>'Ф2-Перечень меропр с прям зат '!#REF!</f>
        <v>#REF!</v>
      </c>
      <c r="P164" s="153"/>
      <c r="Q164" s="154" t="e">
        <f>'Ф2-Перечень меропр с прям зат '!#REF!</f>
        <v>#REF!</v>
      </c>
      <c r="R164" s="154" t="e">
        <f>'Ф2-Перечень меропр с прям зат '!#REF!</f>
        <v>#REF!</v>
      </c>
      <c r="S164" s="153"/>
      <c r="T164" s="154" t="e">
        <f>'Ф2-Перечень меропр с прям зат '!#REF!</f>
        <v>#REF!</v>
      </c>
      <c r="U164" s="154" t="e">
        <f>'Ф2-Перечень меропр с прям зат '!#REF!</f>
        <v>#REF!</v>
      </c>
      <c r="V164" s="153"/>
      <c r="W164" s="154" t="e">
        <f>'Ф2-Перечень меропр с прям зат '!#REF!</f>
        <v>#REF!</v>
      </c>
      <c r="X164" s="154" t="e">
        <f>'Ф2-Перечень меропр с прям зат '!#REF!</f>
        <v>#REF!</v>
      </c>
      <c r="Y164" s="153"/>
      <c r="Z164" s="154" t="e">
        <f>'Ф2-Перечень меропр с прям зат '!#REF!</f>
        <v>#REF!</v>
      </c>
      <c r="AA164" s="154" t="e">
        <f>'Ф2-Перечень меропр с прям зат '!#REF!</f>
        <v>#REF!</v>
      </c>
      <c r="AB164" s="153"/>
      <c r="AC164" s="154" t="e">
        <f>'Ф2-Перечень меропр с прям зат '!#REF!</f>
        <v>#REF!</v>
      </c>
      <c r="AD164" s="154" t="e">
        <f>'Ф2-Перечень меропр с прям зат '!#REF!</f>
        <v>#REF!</v>
      </c>
      <c r="AE164" s="153"/>
      <c r="AF164" s="154" t="e">
        <f>'Ф2-Перечень меропр с прям зат '!#REF!</f>
        <v>#REF!</v>
      </c>
      <c r="AG164" s="154" t="e">
        <f>'Ф2-Перечень меропр с прям зат '!#REF!</f>
        <v>#REF!</v>
      </c>
    </row>
    <row r="165" spans="1:33" s="56" customFormat="1">
      <c r="A165" s="143" t="s">
        <v>309</v>
      </c>
      <c r="B165" s="143" t="s">
        <v>304</v>
      </c>
      <c r="C165" s="133" t="s">
        <v>122</v>
      </c>
      <c r="D165" s="104" t="s">
        <v>63</v>
      </c>
      <c r="E165" s="105"/>
      <c r="F165" s="149" t="e">
        <f t="shared" si="73"/>
        <v>#REF!</v>
      </c>
      <c r="G165" s="149" t="e">
        <f>J165+M165+P165+S165</f>
        <v>#REF!</v>
      </c>
      <c r="H165" s="149" t="e">
        <f t="shared" si="71"/>
        <v>#REF!</v>
      </c>
      <c r="I165" s="149" t="e">
        <f t="shared" si="72"/>
        <v>#REF!</v>
      </c>
      <c r="J165" s="154" t="e">
        <f>'Ф2-Перечень меропр с прям зат '!#REF!</f>
        <v>#REF!</v>
      </c>
      <c r="K165" s="154" t="e">
        <f>'Ф2-Перечень меропр с прям зат '!#REF!</f>
        <v>#REF!</v>
      </c>
      <c r="L165" s="154" t="e">
        <f>'Ф2-Перечень меропр с прям зат '!#REF!</f>
        <v>#REF!</v>
      </c>
      <c r="M165" s="154" t="e">
        <f>'Ф2-Перечень меропр с прям зат '!#REF!</f>
        <v>#REF!</v>
      </c>
      <c r="N165" s="154" t="e">
        <f>'Ф2-Перечень меропр с прям зат '!#REF!</f>
        <v>#REF!</v>
      </c>
      <c r="O165" s="154" t="e">
        <f>'Ф2-Перечень меропр с прям зат '!#REF!</f>
        <v>#REF!</v>
      </c>
      <c r="P165" s="154" t="e">
        <f>'Ф2-Перечень меропр с прям зат '!#REF!</f>
        <v>#REF!</v>
      </c>
      <c r="Q165" s="154" t="e">
        <f>'Ф2-Перечень меропр с прям зат '!#REF!</f>
        <v>#REF!</v>
      </c>
      <c r="R165" s="154" t="e">
        <f>'Ф2-Перечень меропр с прям зат '!#REF!</f>
        <v>#REF!</v>
      </c>
      <c r="S165" s="154" t="e">
        <f>'Ф2-Перечень меропр с прям зат '!#REF!</f>
        <v>#REF!</v>
      </c>
      <c r="T165" s="154" t="e">
        <f>'Ф2-Перечень меропр с прям зат '!#REF!</f>
        <v>#REF!</v>
      </c>
      <c r="U165" s="154" t="e">
        <f>'Ф2-Перечень меропр с прям зат '!#REF!</f>
        <v>#REF!</v>
      </c>
      <c r="V165" s="154" t="e">
        <f>'Ф2-Перечень меропр с прям зат '!#REF!</f>
        <v>#REF!</v>
      </c>
      <c r="W165" s="154" t="e">
        <f>'Ф2-Перечень меропр с прям зат '!#REF!</f>
        <v>#REF!</v>
      </c>
      <c r="X165" s="154" t="e">
        <f>'Ф2-Перечень меропр с прям зат '!#REF!</f>
        <v>#REF!</v>
      </c>
      <c r="Y165" s="154" t="e">
        <f>'Ф2-Перечень меропр с прям зат '!#REF!</f>
        <v>#REF!</v>
      </c>
      <c r="Z165" s="154" t="e">
        <f>'Ф2-Перечень меропр с прям зат '!#REF!</f>
        <v>#REF!</v>
      </c>
      <c r="AA165" s="154" t="e">
        <f>'Ф2-Перечень меропр с прям зат '!#REF!</f>
        <v>#REF!</v>
      </c>
      <c r="AB165" s="154" t="e">
        <f>'Ф2-Перечень меропр с прям зат '!#REF!</f>
        <v>#REF!</v>
      </c>
      <c r="AC165" s="154" t="e">
        <f>'Ф2-Перечень меропр с прям зат '!#REF!</f>
        <v>#REF!</v>
      </c>
      <c r="AD165" s="154" t="e">
        <f>'Ф2-Перечень меропр с прям зат '!#REF!</f>
        <v>#REF!</v>
      </c>
      <c r="AE165" s="154" t="e">
        <f>'Ф2-Перечень меропр с прям зат '!#REF!</f>
        <v>#REF!</v>
      </c>
      <c r="AF165" s="154" t="e">
        <f>'Ф2-Перечень меропр с прям зат '!#REF!</f>
        <v>#REF!</v>
      </c>
      <c r="AG165" s="154" t="e">
        <f>'Ф2-Перечень меропр с прям зат '!#REF!</f>
        <v>#REF!</v>
      </c>
    </row>
    <row r="166" spans="1:33" s="56" customFormat="1" ht="15" customHeight="1">
      <c r="A166" s="143" t="s">
        <v>309</v>
      </c>
      <c r="B166" s="143" t="s">
        <v>304</v>
      </c>
      <c r="C166" s="133" t="s">
        <v>123</v>
      </c>
      <c r="D166" s="104" t="s">
        <v>64</v>
      </c>
      <c r="E166" s="105" t="s">
        <v>351</v>
      </c>
      <c r="F166" s="149" t="e">
        <f t="shared" si="73"/>
        <v>#REF!</v>
      </c>
      <c r="G166" s="149" t="e">
        <f>J166+M166+P166+S166</f>
        <v>#REF!</v>
      </c>
      <c r="H166" s="149" t="e">
        <f t="shared" si="71"/>
        <v>#REF!</v>
      </c>
      <c r="I166" s="149" t="e">
        <f t="shared" si="72"/>
        <v>#REF!</v>
      </c>
      <c r="J166" s="154" t="e">
        <f>'Ф2-Перечень меропр с прям зат '!#REF!</f>
        <v>#REF!</v>
      </c>
      <c r="K166" s="154" t="e">
        <f>'Ф2-Перечень меропр с прям зат '!#REF!</f>
        <v>#REF!</v>
      </c>
      <c r="L166" s="154" t="e">
        <f>'Ф2-Перечень меропр с прям зат '!#REF!</f>
        <v>#REF!</v>
      </c>
      <c r="M166" s="154" t="e">
        <f>'Ф2-Перечень меропр с прям зат '!#REF!</f>
        <v>#REF!</v>
      </c>
      <c r="N166" s="154" t="e">
        <f>'Ф2-Перечень меропр с прям зат '!#REF!</f>
        <v>#REF!</v>
      </c>
      <c r="O166" s="154" t="e">
        <f>'Ф2-Перечень меропр с прям зат '!#REF!</f>
        <v>#REF!</v>
      </c>
      <c r="P166" s="154" t="e">
        <f>'Ф2-Перечень меропр с прям зат '!#REF!</f>
        <v>#REF!</v>
      </c>
      <c r="Q166" s="154" t="e">
        <f>'Ф2-Перечень меропр с прям зат '!#REF!</f>
        <v>#REF!</v>
      </c>
      <c r="R166" s="154" t="e">
        <f>'Ф2-Перечень меропр с прям зат '!#REF!</f>
        <v>#REF!</v>
      </c>
      <c r="S166" s="154" t="e">
        <f>'Ф2-Перечень меропр с прям зат '!#REF!</f>
        <v>#REF!</v>
      </c>
      <c r="T166" s="154" t="e">
        <f>'Ф2-Перечень меропр с прям зат '!#REF!</f>
        <v>#REF!</v>
      </c>
      <c r="U166" s="154" t="e">
        <f>'Ф2-Перечень меропр с прям зат '!#REF!</f>
        <v>#REF!</v>
      </c>
      <c r="V166" s="154" t="e">
        <f>'Ф2-Перечень меропр с прям зат '!#REF!</f>
        <v>#REF!</v>
      </c>
      <c r="W166" s="154" t="e">
        <f>'Ф2-Перечень меропр с прям зат '!#REF!</f>
        <v>#REF!</v>
      </c>
      <c r="X166" s="154" t="e">
        <f>'Ф2-Перечень меропр с прям зат '!#REF!</f>
        <v>#REF!</v>
      </c>
      <c r="Y166" s="154" t="e">
        <f>'Ф2-Перечень меропр с прям зат '!#REF!</f>
        <v>#REF!</v>
      </c>
      <c r="Z166" s="154" t="e">
        <f>'Ф2-Перечень меропр с прям зат '!#REF!</f>
        <v>#REF!</v>
      </c>
      <c r="AA166" s="154" t="e">
        <f>'Ф2-Перечень меропр с прям зат '!#REF!</f>
        <v>#REF!</v>
      </c>
      <c r="AB166" s="154" t="e">
        <f>'Ф2-Перечень меропр с прям зат '!#REF!</f>
        <v>#REF!</v>
      </c>
      <c r="AC166" s="154" t="e">
        <f>'Ф2-Перечень меропр с прям зат '!#REF!</f>
        <v>#REF!</v>
      </c>
      <c r="AD166" s="154" t="e">
        <f>'Ф2-Перечень меропр с прям зат '!#REF!</f>
        <v>#REF!</v>
      </c>
      <c r="AE166" s="154" t="e">
        <f>'Ф2-Перечень меропр с прям зат '!#REF!</f>
        <v>#REF!</v>
      </c>
      <c r="AF166" s="154" t="e">
        <f>'Ф2-Перечень меропр с прям зат '!#REF!</f>
        <v>#REF!</v>
      </c>
      <c r="AG166" s="154" t="e">
        <f>'Ф2-Перечень меропр с прям зат '!#REF!</f>
        <v>#REF!</v>
      </c>
    </row>
    <row r="167" spans="1:33" s="56" customFormat="1">
      <c r="A167" s="143" t="s">
        <v>309</v>
      </c>
      <c r="B167" s="143" t="s">
        <v>304</v>
      </c>
      <c r="C167" s="132" t="s">
        <v>53</v>
      </c>
      <c r="D167" s="103" t="s">
        <v>102</v>
      </c>
      <c r="E167" s="123" t="s">
        <v>346</v>
      </c>
      <c r="F167" s="149" t="e">
        <f>H167+W167+Z167+AC167+AF167</f>
        <v>#REF!</v>
      </c>
      <c r="G167" s="153"/>
      <c r="H167" s="149" t="e">
        <f t="shared" si="71"/>
        <v>#REF!</v>
      </c>
      <c r="I167" s="149" t="e">
        <f t="shared" si="72"/>
        <v>#REF!</v>
      </c>
      <c r="J167" s="153"/>
      <c r="K167" s="149" t="e">
        <f>SUM(K168:K173)</f>
        <v>#REF!</v>
      </c>
      <c r="L167" s="149" t="e">
        <f>SUM(L168:L173)</f>
        <v>#REF!</v>
      </c>
      <c r="M167" s="153"/>
      <c r="N167" s="149" t="e">
        <f>SUM(N168:N173)</f>
        <v>#REF!</v>
      </c>
      <c r="O167" s="149" t="e">
        <f>SUM(O168:O173)</f>
        <v>#REF!</v>
      </c>
      <c r="P167" s="153"/>
      <c r="Q167" s="149" t="e">
        <f>SUM(Q168:Q173)</f>
        <v>#REF!</v>
      </c>
      <c r="R167" s="149" t="e">
        <f>SUM(R168:R173)</f>
        <v>#REF!</v>
      </c>
      <c r="S167" s="153"/>
      <c r="T167" s="149" t="e">
        <f>SUM(T168:T173)</f>
        <v>#REF!</v>
      </c>
      <c r="U167" s="149" t="e">
        <f>SUM(U168:U173)</f>
        <v>#REF!</v>
      </c>
      <c r="V167" s="153"/>
      <c r="W167" s="149" t="e">
        <f>SUM(W168:W173)</f>
        <v>#REF!</v>
      </c>
      <c r="X167" s="149" t="e">
        <f>SUM(X168:X173)</f>
        <v>#REF!</v>
      </c>
      <c r="Y167" s="153"/>
      <c r="Z167" s="149" t="e">
        <f>SUM(Z168:Z173)</f>
        <v>#REF!</v>
      </c>
      <c r="AA167" s="149" t="e">
        <f>SUM(AA168:AA173)</f>
        <v>#REF!</v>
      </c>
      <c r="AB167" s="153"/>
      <c r="AC167" s="149" t="e">
        <f>SUM(AC168:AC173)</f>
        <v>#REF!</v>
      </c>
      <c r="AD167" s="149" t="e">
        <f>SUM(AD168:AD173)</f>
        <v>#REF!</v>
      </c>
      <c r="AE167" s="153"/>
      <c r="AF167" s="149" t="e">
        <f>SUM(AF168:AF173)</f>
        <v>#REF!</v>
      </c>
      <c r="AG167" s="149" t="e">
        <f>SUM(AG168:AG173)</f>
        <v>#REF!</v>
      </c>
    </row>
    <row r="168" spans="1:33" s="56" customFormat="1" ht="15" customHeight="1">
      <c r="A168" s="143" t="s">
        <v>309</v>
      </c>
      <c r="B168" s="143" t="s">
        <v>304</v>
      </c>
      <c r="C168" s="133" t="s">
        <v>124</v>
      </c>
      <c r="D168" s="104" t="s">
        <v>103</v>
      </c>
      <c r="E168" s="105" t="s">
        <v>344</v>
      </c>
      <c r="F168" s="149" t="e">
        <f t="shared" ref="F168:F173" si="74">G168+V168+Y168+AB168+AE168</f>
        <v>#REF!</v>
      </c>
      <c r="G168" s="149" t="e">
        <f>J168+M168+P168+S168</f>
        <v>#REF!</v>
      </c>
      <c r="H168" s="149" t="e">
        <f t="shared" si="71"/>
        <v>#REF!</v>
      </c>
      <c r="I168" s="149" t="e">
        <f t="shared" si="72"/>
        <v>#REF!</v>
      </c>
      <c r="J168" s="154" t="e">
        <f>'Ф2-Перечень меропр с прям зат '!#REF!</f>
        <v>#REF!</v>
      </c>
      <c r="K168" s="154" t="e">
        <f>'Ф2-Перечень меропр с прям зат '!#REF!</f>
        <v>#REF!</v>
      </c>
      <c r="L168" s="154" t="e">
        <f>'Ф2-Перечень меропр с прям зат '!#REF!</f>
        <v>#REF!</v>
      </c>
      <c r="M168" s="154" t="e">
        <f>'Ф2-Перечень меропр с прям зат '!#REF!</f>
        <v>#REF!</v>
      </c>
      <c r="N168" s="154" t="e">
        <f>'Ф2-Перечень меропр с прям зат '!#REF!</f>
        <v>#REF!</v>
      </c>
      <c r="O168" s="154" t="e">
        <f>'Ф2-Перечень меропр с прям зат '!#REF!</f>
        <v>#REF!</v>
      </c>
      <c r="P168" s="154" t="e">
        <f>'Ф2-Перечень меропр с прям зат '!#REF!</f>
        <v>#REF!</v>
      </c>
      <c r="Q168" s="154" t="e">
        <f>'Ф2-Перечень меропр с прям зат '!#REF!</f>
        <v>#REF!</v>
      </c>
      <c r="R168" s="154" t="e">
        <f>'Ф2-Перечень меропр с прям зат '!#REF!</f>
        <v>#REF!</v>
      </c>
      <c r="S168" s="154" t="e">
        <f>'Ф2-Перечень меропр с прям зат '!#REF!</f>
        <v>#REF!</v>
      </c>
      <c r="T168" s="154" t="e">
        <f>'Ф2-Перечень меропр с прям зат '!#REF!</f>
        <v>#REF!</v>
      </c>
      <c r="U168" s="154" t="e">
        <f>'Ф2-Перечень меропр с прям зат '!#REF!</f>
        <v>#REF!</v>
      </c>
      <c r="V168" s="154" t="e">
        <f>'Ф2-Перечень меропр с прям зат '!#REF!</f>
        <v>#REF!</v>
      </c>
      <c r="W168" s="154" t="e">
        <f>'Ф2-Перечень меропр с прям зат '!#REF!</f>
        <v>#REF!</v>
      </c>
      <c r="X168" s="154" t="e">
        <f>'Ф2-Перечень меропр с прям зат '!#REF!</f>
        <v>#REF!</v>
      </c>
      <c r="Y168" s="154" t="e">
        <f>'Ф2-Перечень меропр с прям зат '!#REF!</f>
        <v>#REF!</v>
      </c>
      <c r="Z168" s="154" t="e">
        <f>'Ф2-Перечень меропр с прям зат '!#REF!</f>
        <v>#REF!</v>
      </c>
      <c r="AA168" s="154" t="e">
        <f>'Ф2-Перечень меропр с прям зат '!#REF!</f>
        <v>#REF!</v>
      </c>
      <c r="AB168" s="154" t="e">
        <f>'Ф2-Перечень меропр с прям зат '!#REF!</f>
        <v>#REF!</v>
      </c>
      <c r="AC168" s="154" t="e">
        <f>'Ф2-Перечень меропр с прям зат '!#REF!</f>
        <v>#REF!</v>
      </c>
      <c r="AD168" s="154" t="e">
        <f>'Ф2-Перечень меропр с прям зат '!#REF!</f>
        <v>#REF!</v>
      </c>
      <c r="AE168" s="154" t="e">
        <f>'Ф2-Перечень меропр с прям зат '!#REF!</f>
        <v>#REF!</v>
      </c>
      <c r="AF168" s="154" t="e">
        <f>'Ф2-Перечень меропр с прям зат '!#REF!</f>
        <v>#REF!</v>
      </c>
      <c r="AG168" s="154" t="e">
        <f>'Ф2-Перечень меропр с прям зат '!#REF!</f>
        <v>#REF!</v>
      </c>
    </row>
    <row r="169" spans="1:33" s="56" customFormat="1" ht="15" customHeight="1">
      <c r="A169" s="143" t="s">
        <v>309</v>
      </c>
      <c r="B169" s="143" t="s">
        <v>304</v>
      </c>
      <c r="C169" s="133" t="s">
        <v>125</v>
      </c>
      <c r="D169" s="104" t="s">
        <v>310</v>
      </c>
      <c r="E169" s="105" t="s">
        <v>60</v>
      </c>
      <c r="F169" s="149" t="e">
        <f t="shared" si="74"/>
        <v>#REF!</v>
      </c>
      <c r="G169" s="149" t="e">
        <f>J169+M169+P169+S169</f>
        <v>#REF!</v>
      </c>
      <c r="H169" s="149" t="e">
        <f t="shared" si="71"/>
        <v>#REF!</v>
      </c>
      <c r="I169" s="149" t="e">
        <f t="shared" si="72"/>
        <v>#REF!</v>
      </c>
      <c r="J169" s="154" t="e">
        <f>'Ф2-Перечень меропр с прям зат '!#REF!</f>
        <v>#REF!</v>
      </c>
      <c r="K169" s="154" t="e">
        <f>'Ф2-Перечень меропр с прям зат '!#REF!</f>
        <v>#REF!</v>
      </c>
      <c r="L169" s="154" t="e">
        <f>'Ф2-Перечень меропр с прям зат '!#REF!</f>
        <v>#REF!</v>
      </c>
      <c r="M169" s="154" t="e">
        <f>'Ф2-Перечень меропр с прям зат '!#REF!</f>
        <v>#REF!</v>
      </c>
      <c r="N169" s="154" t="e">
        <f>'Ф2-Перечень меропр с прям зат '!#REF!</f>
        <v>#REF!</v>
      </c>
      <c r="O169" s="154" t="e">
        <f>'Ф2-Перечень меропр с прям зат '!#REF!</f>
        <v>#REF!</v>
      </c>
      <c r="P169" s="154" t="e">
        <f>'Ф2-Перечень меропр с прям зат '!#REF!</f>
        <v>#REF!</v>
      </c>
      <c r="Q169" s="154" t="e">
        <f>'Ф2-Перечень меропр с прям зат '!#REF!</f>
        <v>#REF!</v>
      </c>
      <c r="R169" s="154" t="e">
        <f>'Ф2-Перечень меропр с прям зат '!#REF!</f>
        <v>#REF!</v>
      </c>
      <c r="S169" s="154" t="e">
        <f>'Ф2-Перечень меропр с прям зат '!#REF!</f>
        <v>#REF!</v>
      </c>
      <c r="T169" s="154" t="e">
        <f>'Ф2-Перечень меропр с прям зат '!#REF!</f>
        <v>#REF!</v>
      </c>
      <c r="U169" s="154" t="e">
        <f>'Ф2-Перечень меропр с прям зат '!#REF!</f>
        <v>#REF!</v>
      </c>
      <c r="V169" s="154" t="e">
        <f>'Ф2-Перечень меропр с прям зат '!#REF!</f>
        <v>#REF!</v>
      </c>
      <c r="W169" s="154" t="e">
        <f>'Ф2-Перечень меропр с прям зат '!#REF!</f>
        <v>#REF!</v>
      </c>
      <c r="X169" s="154" t="e">
        <f>'Ф2-Перечень меропр с прям зат '!#REF!</f>
        <v>#REF!</v>
      </c>
      <c r="Y169" s="154" t="e">
        <f>'Ф2-Перечень меропр с прям зат '!#REF!</f>
        <v>#REF!</v>
      </c>
      <c r="Z169" s="154" t="e">
        <f>'Ф2-Перечень меропр с прям зат '!#REF!</f>
        <v>#REF!</v>
      </c>
      <c r="AA169" s="154" t="e">
        <f>'Ф2-Перечень меропр с прям зат '!#REF!</f>
        <v>#REF!</v>
      </c>
      <c r="AB169" s="154" t="e">
        <f>'Ф2-Перечень меропр с прям зат '!#REF!</f>
        <v>#REF!</v>
      </c>
      <c r="AC169" s="154" t="e">
        <f>'Ф2-Перечень меропр с прям зат '!#REF!</f>
        <v>#REF!</v>
      </c>
      <c r="AD169" s="154" t="e">
        <f>'Ф2-Перечень меропр с прям зат '!#REF!</f>
        <v>#REF!</v>
      </c>
      <c r="AE169" s="154" t="e">
        <f>'Ф2-Перечень меропр с прям зат '!#REF!</f>
        <v>#REF!</v>
      </c>
      <c r="AF169" s="154" t="e">
        <f>'Ф2-Перечень меропр с прям зат '!#REF!</f>
        <v>#REF!</v>
      </c>
      <c r="AG169" s="154" t="e">
        <f>'Ф2-Перечень меропр с прям зат '!#REF!</f>
        <v>#REF!</v>
      </c>
    </row>
    <row r="170" spans="1:33" s="56" customFormat="1" ht="15" customHeight="1">
      <c r="A170" s="143" t="s">
        <v>309</v>
      </c>
      <c r="B170" s="143" t="s">
        <v>304</v>
      </c>
      <c r="C170" s="133" t="s">
        <v>126</v>
      </c>
      <c r="D170" s="104" t="s">
        <v>261</v>
      </c>
      <c r="E170" s="105" t="s">
        <v>351</v>
      </c>
      <c r="F170" s="149" t="e">
        <f t="shared" si="74"/>
        <v>#REF!</v>
      </c>
      <c r="G170" s="149" t="e">
        <f>J170+M170+P170+S170</f>
        <v>#REF!</v>
      </c>
      <c r="H170" s="149" t="e">
        <f t="shared" si="71"/>
        <v>#REF!</v>
      </c>
      <c r="I170" s="149" t="e">
        <f t="shared" si="72"/>
        <v>#REF!</v>
      </c>
      <c r="J170" s="154" t="e">
        <f>'Ф2-Перечень меропр с прям зат '!#REF!</f>
        <v>#REF!</v>
      </c>
      <c r="K170" s="154" t="e">
        <f>'Ф2-Перечень меропр с прям зат '!#REF!</f>
        <v>#REF!</v>
      </c>
      <c r="L170" s="154" t="e">
        <f>'Ф2-Перечень меропр с прям зат '!#REF!</f>
        <v>#REF!</v>
      </c>
      <c r="M170" s="154" t="e">
        <f>'Ф2-Перечень меропр с прям зат '!#REF!</f>
        <v>#REF!</v>
      </c>
      <c r="N170" s="154" t="e">
        <f>'Ф2-Перечень меропр с прям зат '!#REF!</f>
        <v>#REF!</v>
      </c>
      <c r="O170" s="154" t="e">
        <f>'Ф2-Перечень меропр с прям зат '!#REF!</f>
        <v>#REF!</v>
      </c>
      <c r="P170" s="154" t="e">
        <f>'Ф2-Перечень меропр с прям зат '!#REF!</f>
        <v>#REF!</v>
      </c>
      <c r="Q170" s="154" t="e">
        <f>'Ф2-Перечень меропр с прям зат '!#REF!</f>
        <v>#REF!</v>
      </c>
      <c r="R170" s="154" t="e">
        <f>'Ф2-Перечень меропр с прям зат '!#REF!</f>
        <v>#REF!</v>
      </c>
      <c r="S170" s="154" t="e">
        <f>'Ф2-Перечень меропр с прям зат '!#REF!</f>
        <v>#REF!</v>
      </c>
      <c r="T170" s="154" t="e">
        <f>'Ф2-Перечень меропр с прям зат '!#REF!</f>
        <v>#REF!</v>
      </c>
      <c r="U170" s="154" t="e">
        <f>'Ф2-Перечень меропр с прям зат '!#REF!</f>
        <v>#REF!</v>
      </c>
      <c r="V170" s="154" t="e">
        <f>'Ф2-Перечень меропр с прям зат '!#REF!</f>
        <v>#REF!</v>
      </c>
      <c r="W170" s="154" t="e">
        <f>'Ф2-Перечень меропр с прям зат '!#REF!</f>
        <v>#REF!</v>
      </c>
      <c r="X170" s="154" t="e">
        <f>'Ф2-Перечень меропр с прям зат '!#REF!</f>
        <v>#REF!</v>
      </c>
      <c r="Y170" s="154" t="e">
        <f>'Ф2-Перечень меропр с прям зат '!#REF!</f>
        <v>#REF!</v>
      </c>
      <c r="Z170" s="154" t="e">
        <f>'Ф2-Перечень меропр с прям зат '!#REF!</f>
        <v>#REF!</v>
      </c>
      <c r="AA170" s="154" t="e">
        <f>'Ф2-Перечень меропр с прям зат '!#REF!</f>
        <v>#REF!</v>
      </c>
      <c r="AB170" s="154" t="e">
        <f>'Ф2-Перечень меропр с прям зат '!#REF!</f>
        <v>#REF!</v>
      </c>
      <c r="AC170" s="154" t="e">
        <f>'Ф2-Перечень меропр с прям зат '!#REF!</f>
        <v>#REF!</v>
      </c>
      <c r="AD170" s="154" t="e">
        <f>'Ф2-Перечень меропр с прям зат '!#REF!</f>
        <v>#REF!</v>
      </c>
      <c r="AE170" s="154" t="e">
        <f>'Ф2-Перечень меропр с прям зат '!#REF!</f>
        <v>#REF!</v>
      </c>
      <c r="AF170" s="154" t="e">
        <f>'Ф2-Перечень меропр с прям зат '!#REF!</f>
        <v>#REF!</v>
      </c>
      <c r="AG170" s="154" t="e">
        <f>'Ф2-Перечень меропр с прям зат '!#REF!</f>
        <v>#REF!</v>
      </c>
    </row>
    <row r="171" spans="1:33" s="56" customFormat="1" ht="15" customHeight="1">
      <c r="A171" s="143" t="s">
        <v>309</v>
      </c>
      <c r="B171" s="143" t="s">
        <v>304</v>
      </c>
      <c r="C171" s="133" t="s">
        <v>127</v>
      </c>
      <c r="D171" s="104" t="s">
        <v>201</v>
      </c>
      <c r="E171" s="105"/>
      <c r="F171" s="149">
        <f t="shared" si="74"/>
        <v>0</v>
      </c>
      <c r="G171" s="153"/>
      <c r="H171" s="149" t="e">
        <f t="shared" si="71"/>
        <v>#REF!</v>
      </c>
      <c r="I171" s="149" t="e">
        <f t="shared" si="72"/>
        <v>#REF!</v>
      </c>
      <c r="J171" s="153"/>
      <c r="K171" s="154" t="e">
        <f>'Ф2-Перечень меропр с прям зат '!#REF!</f>
        <v>#REF!</v>
      </c>
      <c r="L171" s="154" t="e">
        <f>'Ф2-Перечень меропр с прям зат '!#REF!</f>
        <v>#REF!</v>
      </c>
      <c r="M171" s="153"/>
      <c r="N171" s="154" t="e">
        <f>'Ф2-Перечень меропр с прям зат '!#REF!</f>
        <v>#REF!</v>
      </c>
      <c r="O171" s="154" t="e">
        <f>'Ф2-Перечень меропр с прям зат '!#REF!</f>
        <v>#REF!</v>
      </c>
      <c r="P171" s="153"/>
      <c r="Q171" s="154" t="e">
        <f>'Ф2-Перечень меропр с прям зат '!#REF!</f>
        <v>#REF!</v>
      </c>
      <c r="R171" s="154" t="e">
        <f>'Ф2-Перечень меропр с прям зат '!#REF!</f>
        <v>#REF!</v>
      </c>
      <c r="S171" s="153"/>
      <c r="T171" s="154" t="e">
        <f>'Ф2-Перечень меропр с прям зат '!#REF!</f>
        <v>#REF!</v>
      </c>
      <c r="U171" s="154" t="e">
        <f>'Ф2-Перечень меропр с прям зат '!#REF!</f>
        <v>#REF!</v>
      </c>
      <c r="V171" s="153"/>
      <c r="W171" s="154" t="e">
        <f>'Ф2-Перечень меропр с прям зат '!#REF!</f>
        <v>#REF!</v>
      </c>
      <c r="X171" s="154" t="e">
        <f>'Ф2-Перечень меропр с прям зат '!#REF!</f>
        <v>#REF!</v>
      </c>
      <c r="Y171" s="153"/>
      <c r="Z171" s="154" t="e">
        <f>'Ф2-Перечень меропр с прям зат '!#REF!</f>
        <v>#REF!</v>
      </c>
      <c r="AA171" s="154" t="e">
        <f>'Ф2-Перечень меропр с прям зат '!#REF!</f>
        <v>#REF!</v>
      </c>
      <c r="AB171" s="153"/>
      <c r="AC171" s="154" t="e">
        <f>'Ф2-Перечень меропр с прям зат '!#REF!</f>
        <v>#REF!</v>
      </c>
      <c r="AD171" s="154" t="e">
        <f>'Ф2-Перечень меропр с прям зат '!#REF!</f>
        <v>#REF!</v>
      </c>
      <c r="AE171" s="153"/>
      <c r="AF171" s="154" t="e">
        <f>'Ф2-Перечень меропр с прям зат '!#REF!</f>
        <v>#REF!</v>
      </c>
      <c r="AG171" s="154" t="e">
        <f>'Ф2-Перечень меропр с прям зат '!#REF!</f>
        <v>#REF!</v>
      </c>
    </row>
    <row r="172" spans="1:33" s="56" customFormat="1" ht="15" customHeight="1">
      <c r="A172" s="143" t="s">
        <v>309</v>
      </c>
      <c r="B172" s="143" t="s">
        <v>304</v>
      </c>
      <c r="C172" s="133" t="s">
        <v>128</v>
      </c>
      <c r="D172" s="104" t="s">
        <v>63</v>
      </c>
      <c r="E172" s="105"/>
      <c r="F172" s="149" t="e">
        <f t="shared" si="74"/>
        <v>#REF!</v>
      </c>
      <c r="G172" s="149" t="e">
        <f>J172+M172+P172+S172</f>
        <v>#REF!</v>
      </c>
      <c r="H172" s="149" t="e">
        <f t="shared" si="71"/>
        <v>#REF!</v>
      </c>
      <c r="I172" s="149" t="e">
        <f t="shared" si="72"/>
        <v>#REF!</v>
      </c>
      <c r="J172" s="154" t="e">
        <f>'Ф2-Перечень меропр с прям зат '!#REF!</f>
        <v>#REF!</v>
      </c>
      <c r="K172" s="154" t="e">
        <f>'Ф2-Перечень меропр с прям зат '!#REF!</f>
        <v>#REF!</v>
      </c>
      <c r="L172" s="154" t="e">
        <f>'Ф2-Перечень меропр с прям зат '!#REF!</f>
        <v>#REF!</v>
      </c>
      <c r="M172" s="154" t="e">
        <f>'Ф2-Перечень меропр с прям зат '!#REF!</f>
        <v>#REF!</v>
      </c>
      <c r="N172" s="154" t="e">
        <f>'Ф2-Перечень меропр с прям зат '!#REF!</f>
        <v>#REF!</v>
      </c>
      <c r="O172" s="154" t="e">
        <f>'Ф2-Перечень меропр с прям зат '!#REF!</f>
        <v>#REF!</v>
      </c>
      <c r="P172" s="154" t="e">
        <f>'Ф2-Перечень меропр с прям зат '!#REF!</f>
        <v>#REF!</v>
      </c>
      <c r="Q172" s="154" t="e">
        <f>'Ф2-Перечень меропр с прям зат '!#REF!</f>
        <v>#REF!</v>
      </c>
      <c r="R172" s="154" t="e">
        <f>'Ф2-Перечень меропр с прям зат '!#REF!</f>
        <v>#REF!</v>
      </c>
      <c r="S172" s="154" t="e">
        <f>'Ф2-Перечень меропр с прям зат '!#REF!</f>
        <v>#REF!</v>
      </c>
      <c r="T172" s="154" t="e">
        <f>'Ф2-Перечень меропр с прям зат '!#REF!</f>
        <v>#REF!</v>
      </c>
      <c r="U172" s="154" t="e">
        <f>'Ф2-Перечень меропр с прям зат '!#REF!</f>
        <v>#REF!</v>
      </c>
      <c r="V172" s="154" t="e">
        <f>'Ф2-Перечень меропр с прям зат '!#REF!</f>
        <v>#REF!</v>
      </c>
      <c r="W172" s="154" t="e">
        <f>'Ф2-Перечень меропр с прям зат '!#REF!</f>
        <v>#REF!</v>
      </c>
      <c r="X172" s="154" t="e">
        <f>'Ф2-Перечень меропр с прям зат '!#REF!</f>
        <v>#REF!</v>
      </c>
      <c r="Y172" s="154" t="e">
        <f>'Ф2-Перечень меропр с прям зат '!#REF!</f>
        <v>#REF!</v>
      </c>
      <c r="Z172" s="154" t="e">
        <f>'Ф2-Перечень меропр с прям зат '!#REF!</f>
        <v>#REF!</v>
      </c>
      <c r="AA172" s="154" t="e">
        <f>'Ф2-Перечень меропр с прям зат '!#REF!</f>
        <v>#REF!</v>
      </c>
      <c r="AB172" s="154" t="e">
        <f>'Ф2-Перечень меропр с прям зат '!#REF!</f>
        <v>#REF!</v>
      </c>
      <c r="AC172" s="154" t="e">
        <f>'Ф2-Перечень меропр с прям зат '!#REF!</f>
        <v>#REF!</v>
      </c>
      <c r="AD172" s="154" t="e">
        <f>'Ф2-Перечень меропр с прям зат '!#REF!</f>
        <v>#REF!</v>
      </c>
      <c r="AE172" s="154" t="e">
        <f>'Ф2-Перечень меропр с прям зат '!#REF!</f>
        <v>#REF!</v>
      </c>
      <c r="AF172" s="154" t="e">
        <f>'Ф2-Перечень меропр с прям зат '!#REF!</f>
        <v>#REF!</v>
      </c>
      <c r="AG172" s="154" t="e">
        <f>'Ф2-Перечень меропр с прям зат '!#REF!</f>
        <v>#REF!</v>
      </c>
    </row>
    <row r="173" spans="1:33" s="56" customFormat="1" ht="15" customHeight="1">
      <c r="A173" s="143" t="s">
        <v>309</v>
      </c>
      <c r="B173" s="143" t="s">
        <v>304</v>
      </c>
      <c r="C173" s="133" t="s">
        <v>129</v>
      </c>
      <c r="D173" s="104" t="s">
        <v>64</v>
      </c>
      <c r="E173" s="105" t="s">
        <v>351</v>
      </c>
      <c r="F173" s="149" t="e">
        <f t="shared" si="74"/>
        <v>#REF!</v>
      </c>
      <c r="G173" s="149" t="e">
        <f>J173+M173+P173+S173</f>
        <v>#REF!</v>
      </c>
      <c r="H173" s="149" t="e">
        <f t="shared" si="71"/>
        <v>#REF!</v>
      </c>
      <c r="I173" s="149" t="e">
        <f t="shared" si="72"/>
        <v>#REF!</v>
      </c>
      <c r="J173" s="154" t="e">
        <f>'Ф2-Перечень меропр с прям зат '!#REF!</f>
        <v>#REF!</v>
      </c>
      <c r="K173" s="154" t="e">
        <f>'Ф2-Перечень меропр с прям зат '!#REF!</f>
        <v>#REF!</v>
      </c>
      <c r="L173" s="154" t="e">
        <f>'Ф2-Перечень меропр с прям зат '!#REF!</f>
        <v>#REF!</v>
      </c>
      <c r="M173" s="154" t="e">
        <f>'Ф2-Перечень меропр с прям зат '!#REF!</f>
        <v>#REF!</v>
      </c>
      <c r="N173" s="154" t="e">
        <f>'Ф2-Перечень меропр с прям зат '!#REF!</f>
        <v>#REF!</v>
      </c>
      <c r="O173" s="154" t="e">
        <f>'Ф2-Перечень меропр с прям зат '!#REF!</f>
        <v>#REF!</v>
      </c>
      <c r="P173" s="154" t="e">
        <f>'Ф2-Перечень меропр с прям зат '!#REF!</f>
        <v>#REF!</v>
      </c>
      <c r="Q173" s="154" t="e">
        <f>'Ф2-Перечень меропр с прям зат '!#REF!</f>
        <v>#REF!</v>
      </c>
      <c r="R173" s="154" t="e">
        <f>'Ф2-Перечень меропр с прям зат '!#REF!</f>
        <v>#REF!</v>
      </c>
      <c r="S173" s="154" t="e">
        <f>'Ф2-Перечень меропр с прям зат '!#REF!</f>
        <v>#REF!</v>
      </c>
      <c r="T173" s="154" t="e">
        <f>'Ф2-Перечень меропр с прям зат '!#REF!</f>
        <v>#REF!</v>
      </c>
      <c r="U173" s="154" t="e">
        <f>'Ф2-Перечень меропр с прям зат '!#REF!</f>
        <v>#REF!</v>
      </c>
      <c r="V173" s="154" t="e">
        <f>'Ф2-Перечень меропр с прям зат '!#REF!</f>
        <v>#REF!</v>
      </c>
      <c r="W173" s="154" t="e">
        <f>'Ф2-Перечень меропр с прям зат '!#REF!</f>
        <v>#REF!</v>
      </c>
      <c r="X173" s="154" t="e">
        <f>'Ф2-Перечень меропр с прям зат '!#REF!</f>
        <v>#REF!</v>
      </c>
      <c r="Y173" s="154" t="e">
        <f>'Ф2-Перечень меропр с прям зат '!#REF!</f>
        <v>#REF!</v>
      </c>
      <c r="Z173" s="154" t="e">
        <f>'Ф2-Перечень меропр с прям зат '!#REF!</f>
        <v>#REF!</v>
      </c>
      <c r="AA173" s="154" t="e">
        <f>'Ф2-Перечень меропр с прям зат '!#REF!</f>
        <v>#REF!</v>
      </c>
      <c r="AB173" s="154" t="e">
        <f>'Ф2-Перечень меропр с прям зат '!#REF!</f>
        <v>#REF!</v>
      </c>
      <c r="AC173" s="154" t="e">
        <f>'Ф2-Перечень меропр с прям зат '!#REF!</f>
        <v>#REF!</v>
      </c>
      <c r="AD173" s="154" t="e">
        <f>'Ф2-Перечень меропр с прям зат '!#REF!</f>
        <v>#REF!</v>
      </c>
      <c r="AE173" s="154" t="e">
        <f>'Ф2-Перечень меропр с прям зат '!#REF!</f>
        <v>#REF!</v>
      </c>
      <c r="AF173" s="154" t="e">
        <f>'Ф2-Перечень меропр с прям зат '!#REF!</f>
        <v>#REF!</v>
      </c>
      <c r="AG173" s="154" t="e">
        <f>'Ф2-Перечень меропр с прям зат '!#REF!</f>
        <v>#REF!</v>
      </c>
    </row>
    <row r="174" spans="1:33" s="56" customFormat="1" ht="94.5">
      <c r="A174" s="144" t="s">
        <v>309</v>
      </c>
      <c r="B174" s="144" t="s">
        <v>304</v>
      </c>
      <c r="C174" s="113">
        <v>3</v>
      </c>
      <c r="D174" s="114" t="s">
        <v>278</v>
      </c>
      <c r="E174" s="147" t="s">
        <v>346</v>
      </c>
      <c r="F174" s="155" t="e">
        <f>H174+W174+Z174+AC174+AF174</f>
        <v>#REF!</v>
      </c>
      <c r="G174" s="149">
        <f>J174+M174+P174+S174</f>
        <v>0</v>
      </c>
      <c r="H174" s="149" t="e">
        <f t="shared" si="71"/>
        <v>#REF!</v>
      </c>
      <c r="I174" s="149" t="e">
        <f t="shared" si="72"/>
        <v>#REF!</v>
      </c>
      <c r="J174" s="153"/>
      <c r="K174" s="149" t="e">
        <f>K175+K179</f>
        <v>#REF!</v>
      </c>
      <c r="L174" s="149" t="e">
        <f>L175+L179</f>
        <v>#REF!</v>
      </c>
      <c r="M174" s="153"/>
      <c r="N174" s="149" t="e">
        <f>N175+N179</f>
        <v>#REF!</v>
      </c>
      <c r="O174" s="149" t="e">
        <f>O175+O179</f>
        <v>#REF!</v>
      </c>
      <c r="P174" s="153"/>
      <c r="Q174" s="149" t="e">
        <f>Q175+Q179</f>
        <v>#REF!</v>
      </c>
      <c r="R174" s="149" t="e">
        <f>R175+R179</f>
        <v>#REF!</v>
      </c>
      <c r="S174" s="153"/>
      <c r="T174" s="149" t="e">
        <f>T175+T179</f>
        <v>#REF!</v>
      </c>
      <c r="U174" s="149" t="e">
        <f>U175+U179</f>
        <v>#REF!</v>
      </c>
      <c r="V174" s="153"/>
      <c r="W174" s="149" t="e">
        <f>W175+W179</f>
        <v>#REF!</v>
      </c>
      <c r="X174" s="149" t="e">
        <f>X175+X179</f>
        <v>#REF!</v>
      </c>
      <c r="Y174" s="153"/>
      <c r="Z174" s="149" t="e">
        <f>Z175+Z179</f>
        <v>#REF!</v>
      </c>
      <c r="AA174" s="149" t="e">
        <f>AA175+AA179</f>
        <v>#REF!</v>
      </c>
      <c r="AB174" s="153"/>
      <c r="AC174" s="149" t="e">
        <f>AC175+AC179</f>
        <v>#REF!</v>
      </c>
      <c r="AD174" s="149" t="e">
        <f>AD175+AD179</f>
        <v>#REF!</v>
      </c>
      <c r="AE174" s="153"/>
      <c r="AF174" s="149" t="e">
        <f>AF175+AF179</f>
        <v>#REF!</v>
      </c>
      <c r="AG174" s="149" t="e">
        <f>AG175+AG179</f>
        <v>#REF!</v>
      </c>
    </row>
    <row r="175" spans="1:33" s="56" customFormat="1" ht="15" customHeight="1">
      <c r="A175" s="144" t="s">
        <v>309</v>
      </c>
      <c r="B175" s="144" t="s">
        <v>304</v>
      </c>
      <c r="C175" s="134" t="s">
        <v>66</v>
      </c>
      <c r="D175" s="115" t="s">
        <v>101</v>
      </c>
      <c r="E175" s="123" t="s">
        <v>346</v>
      </c>
      <c r="F175" s="149" t="e">
        <f>H175+W175+Z175+AC175+AF175</f>
        <v>#REF!</v>
      </c>
      <c r="G175" s="153"/>
      <c r="H175" s="149" t="e">
        <f t="shared" si="71"/>
        <v>#REF!</v>
      </c>
      <c r="I175" s="149" t="e">
        <f t="shared" si="72"/>
        <v>#REF!</v>
      </c>
      <c r="J175" s="153"/>
      <c r="K175" s="149" t="e">
        <f>SUM(K176:K178)</f>
        <v>#REF!</v>
      </c>
      <c r="L175" s="149" t="e">
        <f>SUM(L176:L178)</f>
        <v>#REF!</v>
      </c>
      <c r="M175" s="153"/>
      <c r="N175" s="149" t="e">
        <f>SUM(N176:N178)</f>
        <v>#REF!</v>
      </c>
      <c r="O175" s="149" t="e">
        <f>SUM(O176:O178)</f>
        <v>#REF!</v>
      </c>
      <c r="P175" s="153"/>
      <c r="Q175" s="149" t="e">
        <f>SUM(Q176:Q178)</f>
        <v>#REF!</v>
      </c>
      <c r="R175" s="149" t="e">
        <f>SUM(R176:R178)</f>
        <v>#REF!</v>
      </c>
      <c r="S175" s="153"/>
      <c r="T175" s="149" t="e">
        <f>SUM(T176:T178)</f>
        <v>#REF!</v>
      </c>
      <c r="U175" s="149" t="e">
        <f>SUM(U176:U178)</f>
        <v>#REF!</v>
      </c>
      <c r="V175" s="153"/>
      <c r="W175" s="149" t="e">
        <f>SUM(W176:W178)</f>
        <v>#REF!</v>
      </c>
      <c r="X175" s="149" t="e">
        <f>SUM(X176:X178)</f>
        <v>#REF!</v>
      </c>
      <c r="Y175" s="153"/>
      <c r="Z175" s="149" t="e">
        <f>SUM(Z176:Z178)</f>
        <v>#REF!</v>
      </c>
      <c r="AA175" s="149" t="e">
        <f>SUM(AA176:AA178)</f>
        <v>#REF!</v>
      </c>
      <c r="AB175" s="153"/>
      <c r="AC175" s="149" t="e">
        <f>SUM(AC176:AC178)</f>
        <v>#REF!</v>
      </c>
      <c r="AD175" s="149" t="e">
        <f>SUM(AD176:AD178)</f>
        <v>#REF!</v>
      </c>
      <c r="AE175" s="153"/>
      <c r="AF175" s="149" t="e">
        <f>SUM(AF176:AF178)</f>
        <v>#REF!</v>
      </c>
      <c r="AG175" s="149" t="e">
        <f>SUM(AG176:AG178)</f>
        <v>#REF!</v>
      </c>
    </row>
    <row r="176" spans="1:33" s="56" customFormat="1" ht="15" customHeight="1">
      <c r="A176" s="144" t="s">
        <v>309</v>
      </c>
      <c r="B176" s="144" t="s">
        <v>304</v>
      </c>
      <c r="C176" s="135" t="s">
        <v>262</v>
      </c>
      <c r="D176" s="109" t="s">
        <v>263</v>
      </c>
      <c r="E176" s="96" t="s">
        <v>232</v>
      </c>
      <c r="F176" s="149" t="e">
        <f>G176+V176+Y176+AB176+AE176</f>
        <v>#REF!</v>
      </c>
      <c r="G176" s="149" t="e">
        <f>J176+M176+P176+S176</f>
        <v>#REF!</v>
      </c>
      <c r="H176" s="149" t="e">
        <f t="shared" si="71"/>
        <v>#REF!</v>
      </c>
      <c r="I176" s="149" t="e">
        <f t="shared" si="72"/>
        <v>#REF!</v>
      </c>
      <c r="J176" s="156" t="e">
        <f>'Ф2-Перечень меропр с прям зат '!#REF!</f>
        <v>#REF!</v>
      </c>
      <c r="K176" s="156" t="e">
        <f>'Ф2-Перечень меропр с прям зат '!#REF!</f>
        <v>#REF!</v>
      </c>
      <c r="L176" s="156" t="e">
        <f>'Ф2-Перечень меропр с прям зат '!#REF!</f>
        <v>#REF!</v>
      </c>
      <c r="M176" s="156" t="e">
        <f>'Ф2-Перечень меропр с прям зат '!#REF!</f>
        <v>#REF!</v>
      </c>
      <c r="N176" s="156" t="e">
        <f>'Ф2-Перечень меропр с прям зат '!#REF!</f>
        <v>#REF!</v>
      </c>
      <c r="O176" s="156" t="e">
        <f>'Ф2-Перечень меропр с прям зат '!#REF!</f>
        <v>#REF!</v>
      </c>
      <c r="P176" s="156" t="e">
        <f>'Ф2-Перечень меропр с прям зат '!#REF!</f>
        <v>#REF!</v>
      </c>
      <c r="Q176" s="156" t="e">
        <f>'Ф2-Перечень меропр с прям зат '!#REF!</f>
        <v>#REF!</v>
      </c>
      <c r="R176" s="156" t="e">
        <f>'Ф2-Перечень меропр с прям зат '!#REF!</f>
        <v>#REF!</v>
      </c>
      <c r="S176" s="156" t="e">
        <f>'Ф2-Перечень меропр с прям зат '!#REF!</f>
        <v>#REF!</v>
      </c>
      <c r="T176" s="156" t="e">
        <f>'Ф2-Перечень меропр с прям зат '!#REF!</f>
        <v>#REF!</v>
      </c>
      <c r="U176" s="156" t="e">
        <f>'Ф2-Перечень меропр с прям зат '!#REF!</f>
        <v>#REF!</v>
      </c>
      <c r="V176" s="156" t="e">
        <f>'Ф2-Перечень меропр с прям зат '!#REF!</f>
        <v>#REF!</v>
      </c>
      <c r="W176" s="156" t="e">
        <f>'Ф2-Перечень меропр с прям зат '!#REF!</f>
        <v>#REF!</v>
      </c>
      <c r="X176" s="156" t="e">
        <f>'Ф2-Перечень меропр с прям зат '!#REF!</f>
        <v>#REF!</v>
      </c>
      <c r="Y176" s="156" t="e">
        <f>'Ф2-Перечень меропр с прям зат '!#REF!</f>
        <v>#REF!</v>
      </c>
      <c r="Z176" s="156" t="e">
        <f>'Ф2-Перечень меропр с прям зат '!#REF!</f>
        <v>#REF!</v>
      </c>
      <c r="AA176" s="156" t="e">
        <f>'Ф2-Перечень меропр с прям зат '!#REF!</f>
        <v>#REF!</v>
      </c>
      <c r="AB176" s="156" t="e">
        <f>'Ф2-Перечень меропр с прям зат '!#REF!</f>
        <v>#REF!</v>
      </c>
      <c r="AC176" s="156" t="e">
        <f>'Ф2-Перечень меропр с прям зат '!#REF!</f>
        <v>#REF!</v>
      </c>
      <c r="AD176" s="156" t="e">
        <f>'Ф2-Перечень меропр с прям зат '!#REF!</f>
        <v>#REF!</v>
      </c>
      <c r="AE176" s="156" t="e">
        <f>'Ф2-Перечень меропр с прям зат '!#REF!</f>
        <v>#REF!</v>
      </c>
      <c r="AF176" s="156" t="e">
        <f>'Ф2-Перечень меропр с прям зат '!#REF!</f>
        <v>#REF!</v>
      </c>
      <c r="AG176" s="156" t="e">
        <f>'Ф2-Перечень меропр с прям зат '!#REF!</f>
        <v>#REF!</v>
      </c>
    </row>
    <row r="177" spans="1:34" s="56" customFormat="1" ht="15" customHeight="1">
      <c r="A177" s="144" t="s">
        <v>309</v>
      </c>
      <c r="B177" s="144" t="s">
        <v>304</v>
      </c>
      <c r="C177" s="135" t="s">
        <v>264</v>
      </c>
      <c r="D177" s="109" t="s">
        <v>266</v>
      </c>
      <c r="E177" s="96" t="s">
        <v>232</v>
      </c>
      <c r="F177" s="149" t="e">
        <f>G177+V177+Y177+AB177+AE177</f>
        <v>#REF!</v>
      </c>
      <c r="G177" s="149" t="e">
        <f>J177+M177+P177+S177</f>
        <v>#REF!</v>
      </c>
      <c r="H177" s="149" t="e">
        <f t="shared" si="71"/>
        <v>#REF!</v>
      </c>
      <c r="I177" s="149" t="e">
        <f t="shared" si="72"/>
        <v>#REF!</v>
      </c>
      <c r="J177" s="156" t="e">
        <f>'Ф2-Перечень меропр с прям зат '!#REF!</f>
        <v>#REF!</v>
      </c>
      <c r="K177" s="156" t="e">
        <f>'Ф2-Перечень меропр с прям зат '!#REF!</f>
        <v>#REF!</v>
      </c>
      <c r="L177" s="156" t="e">
        <f>'Ф2-Перечень меропр с прям зат '!#REF!</f>
        <v>#REF!</v>
      </c>
      <c r="M177" s="156" t="e">
        <f>'Ф2-Перечень меропр с прям зат '!#REF!</f>
        <v>#REF!</v>
      </c>
      <c r="N177" s="156" t="e">
        <f>'Ф2-Перечень меропр с прям зат '!#REF!</f>
        <v>#REF!</v>
      </c>
      <c r="O177" s="156" t="e">
        <f>'Ф2-Перечень меропр с прям зат '!#REF!</f>
        <v>#REF!</v>
      </c>
      <c r="P177" s="156" t="e">
        <f>'Ф2-Перечень меропр с прям зат '!#REF!</f>
        <v>#REF!</v>
      </c>
      <c r="Q177" s="156" t="e">
        <f>'Ф2-Перечень меропр с прям зат '!#REF!</f>
        <v>#REF!</v>
      </c>
      <c r="R177" s="156" t="e">
        <f>'Ф2-Перечень меропр с прям зат '!#REF!</f>
        <v>#REF!</v>
      </c>
      <c r="S177" s="156" t="e">
        <f>'Ф2-Перечень меропр с прям зат '!#REF!</f>
        <v>#REF!</v>
      </c>
      <c r="T177" s="156" t="e">
        <f>'Ф2-Перечень меропр с прям зат '!#REF!</f>
        <v>#REF!</v>
      </c>
      <c r="U177" s="156" t="e">
        <f>'Ф2-Перечень меропр с прям зат '!#REF!</f>
        <v>#REF!</v>
      </c>
      <c r="V177" s="156" t="e">
        <f>'Ф2-Перечень меропр с прям зат '!#REF!</f>
        <v>#REF!</v>
      </c>
      <c r="W177" s="156" t="e">
        <f>'Ф2-Перечень меропр с прям зат '!#REF!</f>
        <v>#REF!</v>
      </c>
      <c r="X177" s="156" t="e">
        <f>'Ф2-Перечень меропр с прям зат '!#REF!</f>
        <v>#REF!</v>
      </c>
      <c r="Y177" s="156" t="e">
        <f>'Ф2-Перечень меропр с прям зат '!#REF!</f>
        <v>#REF!</v>
      </c>
      <c r="Z177" s="156" t="e">
        <f>'Ф2-Перечень меропр с прям зат '!#REF!</f>
        <v>#REF!</v>
      </c>
      <c r="AA177" s="156" t="e">
        <f>'Ф2-Перечень меропр с прям зат '!#REF!</f>
        <v>#REF!</v>
      </c>
      <c r="AB177" s="156" t="e">
        <f>'Ф2-Перечень меропр с прям зат '!#REF!</f>
        <v>#REF!</v>
      </c>
      <c r="AC177" s="156" t="e">
        <f>'Ф2-Перечень меропр с прям зат '!#REF!</f>
        <v>#REF!</v>
      </c>
      <c r="AD177" s="156" t="e">
        <f>'Ф2-Перечень меропр с прям зат '!#REF!</f>
        <v>#REF!</v>
      </c>
      <c r="AE177" s="156" t="e">
        <f>'Ф2-Перечень меропр с прям зат '!#REF!</f>
        <v>#REF!</v>
      </c>
      <c r="AF177" s="156" t="e">
        <f>'Ф2-Перечень меропр с прям зат '!#REF!</f>
        <v>#REF!</v>
      </c>
      <c r="AG177" s="156" t="e">
        <f>'Ф2-Перечень меропр с прям зат '!#REF!</f>
        <v>#REF!</v>
      </c>
    </row>
    <row r="178" spans="1:34" s="56" customFormat="1" ht="15" customHeight="1">
      <c r="A178" s="144" t="s">
        <v>309</v>
      </c>
      <c r="B178" s="144" t="s">
        <v>304</v>
      </c>
      <c r="C178" s="135" t="s">
        <v>265</v>
      </c>
      <c r="D178" s="109" t="s">
        <v>267</v>
      </c>
      <c r="E178" s="96"/>
      <c r="F178" s="149">
        <f>G178+V178+Y178+AB178+AE178</f>
        <v>0</v>
      </c>
      <c r="G178" s="153"/>
      <c r="H178" s="149" t="e">
        <f t="shared" si="71"/>
        <v>#REF!</v>
      </c>
      <c r="I178" s="149" t="e">
        <f t="shared" si="72"/>
        <v>#REF!</v>
      </c>
      <c r="J178" s="153"/>
      <c r="K178" s="156" t="e">
        <f>'Ф2-Перечень меропр с прям зат '!#REF!</f>
        <v>#REF!</v>
      </c>
      <c r="L178" s="156" t="e">
        <f>'Ф2-Перечень меропр с прям зат '!#REF!</f>
        <v>#REF!</v>
      </c>
      <c r="M178" s="153"/>
      <c r="N178" s="156" t="e">
        <f>'Ф2-Перечень меропр с прям зат '!#REF!</f>
        <v>#REF!</v>
      </c>
      <c r="O178" s="156" t="e">
        <f>'Ф2-Перечень меропр с прям зат '!#REF!</f>
        <v>#REF!</v>
      </c>
      <c r="P178" s="153"/>
      <c r="Q178" s="156" t="e">
        <f>'Ф2-Перечень меропр с прям зат '!#REF!</f>
        <v>#REF!</v>
      </c>
      <c r="R178" s="156" t="e">
        <f>'Ф2-Перечень меропр с прям зат '!#REF!</f>
        <v>#REF!</v>
      </c>
      <c r="S178" s="153"/>
      <c r="T178" s="156" t="e">
        <f>'Ф2-Перечень меропр с прям зат '!#REF!</f>
        <v>#REF!</v>
      </c>
      <c r="U178" s="156" t="e">
        <f>'Ф2-Перечень меропр с прям зат '!#REF!</f>
        <v>#REF!</v>
      </c>
      <c r="V178" s="153"/>
      <c r="W178" s="156" t="e">
        <f>'Ф2-Перечень меропр с прям зат '!#REF!</f>
        <v>#REF!</v>
      </c>
      <c r="X178" s="156" t="e">
        <f>'Ф2-Перечень меропр с прям зат '!#REF!</f>
        <v>#REF!</v>
      </c>
      <c r="Y178" s="153"/>
      <c r="Z178" s="156" t="e">
        <f>'Ф2-Перечень меропр с прям зат '!#REF!</f>
        <v>#REF!</v>
      </c>
      <c r="AA178" s="156" t="e">
        <f>'Ф2-Перечень меропр с прям зат '!#REF!</f>
        <v>#REF!</v>
      </c>
      <c r="AB178" s="153"/>
      <c r="AC178" s="156" t="e">
        <f>'Ф2-Перечень меропр с прям зат '!#REF!</f>
        <v>#REF!</v>
      </c>
      <c r="AD178" s="156" t="e">
        <f>'Ф2-Перечень меропр с прям зат '!#REF!</f>
        <v>#REF!</v>
      </c>
      <c r="AE178" s="153"/>
      <c r="AF178" s="156" t="e">
        <f>'Ф2-Перечень меропр с прям зат '!#REF!</f>
        <v>#REF!</v>
      </c>
      <c r="AG178" s="156" t="e">
        <f>'Ф2-Перечень меропр с прям зат '!#REF!</f>
        <v>#REF!</v>
      </c>
    </row>
    <row r="179" spans="1:34" s="56" customFormat="1" ht="15" customHeight="1">
      <c r="A179" s="144" t="s">
        <v>309</v>
      </c>
      <c r="B179" s="144" t="s">
        <v>304</v>
      </c>
      <c r="C179" s="136" t="s">
        <v>88</v>
      </c>
      <c r="D179" s="110" t="s">
        <v>102</v>
      </c>
      <c r="E179" s="123" t="s">
        <v>346</v>
      </c>
      <c r="F179" s="149" t="e">
        <f>H179+W179+Z179+AC179+AF179</f>
        <v>#REF!</v>
      </c>
      <c r="G179" s="153"/>
      <c r="H179" s="149" t="e">
        <f t="shared" si="71"/>
        <v>#REF!</v>
      </c>
      <c r="I179" s="149" t="e">
        <f t="shared" si="72"/>
        <v>#REF!</v>
      </c>
      <c r="J179" s="153"/>
      <c r="K179" s="149" t="e">
        <f>SUM(K180:K182)</f>
        <v>#REF!</v>
      </c>
      <c r="L179" s="149" t="e">
        <f>SUM(L180:L182)</f>
        <v>#REF!</v>
      </c>
      <c r="M179" s="153"/>
      <c r="N179" s="149" t="e">
        <f>SUM(N180:N182)</f>
        <v>#REF!</v>
      </c>
      <c r="O179" s="149" t="e">
        <f>SUM(O180:O182)</f>
        <v>#REF!</v>
      </c>
      <c r="P179" s="153"/>
      <c r="Q179" s="149" t="e">
        <f>SUM(Q180:Q182)</f>
        <v>#REF!</v>
      </c>
      <c r="R179" s="149" t="e">
        <f>SUM(R180:R182)</f>
        <v>#REF!</v>
      </c>
      <c r="S179" s="153"/>
      <c r="T179" s="149" t="e">
        <f>SUM(T180:T182)</f>
        <v>#REF!</v>
      </c>
      <c r="U179" s="149" t="e">
        <f>SUM(U180:U182)</f>
        <v>#REF!</v>
      </c>
      <c r="V179" s="153"/>
      <c r="W179" s="149" t="e">
        <f>SUM(W180:W182)</f>
        <v>#REF!</v>
      </c>
      <c r="X179" s="149" t="e">
        <f>SUM(X180:X182)</f>
        <v>#REF!</v>
      </c>
      <c r="Y179" s="153"/>
      <c r="Z179" s="149" t="e">
        <f>SUM(Z180:Z182)</f>
        <v>#REF!</v>
      </c>
      <c r="AA179" s="149" t="e">
        <f>SUM(AA180:AA182)</f>
        <v>#REF!</v>
      </c>
      <c r="AB179" s="153"/>
      <c r="AC179" s="149" t="e">
        <f>SUM(AC180:AC182)</f>
        <v>#REF!</v>
      </c>
      <c r="AD179" s="149" t="e">
        <f>SUM(AD180:AD182)</f>
        <v>#REF!</v>
      </c>
      <c r="AE179" s="153"/>
      <c r="AF179" s="149" t="e">
        <f>SUM(AF180:AF182)</f>
        <v>#REF!</v>
      </c>
      <c r="AG179" s="149" t="e">
        <f>SUM(AG180:AG182)</f>
        <v>#REF!</v>
      </c>
    </row>
    <row r="180" spans="1:34" s="56" customFormat="1" ht="15" customHeight="1">
      <c r="A180" s="144" t="s">
        <v>309</v>
      </c>
      <c r="B180" s="144" t="s">
        <v>304</v>
      </c>
      <c r="C180" s="137" t="s">
        <v>268</v>
      </c>
      <c r="D180" s="111" t="s">
        <v>263</v>
      </c>
      <c r="E180" s="96" t="s">
        <v>232</v>
      </c>
      <c r="F180" s="149" t="e">
        <f>G180+V180+Y180+AB180+AE180</f>
        <v>#REF!</v>
      </c>
      <c r="G180" s="149" t="e">
        <f>J180+M180+P180+S180</f>
        <v>#REF!</v>
      </c>
      <c r="H180" s="149" t="e">
        <f t="shared" si="71"/>
        <v>#REF!</v>
      </c>
      <c r="I180" s="149" t="e">
        <f t="shared" si="72"/>
        <v>#REF!</v>
      </c>
      <c r="J180" s="156" t="e">
        <f>'Ф2-Перечень меропр с прям зат '!#REF!</f>
        <v>#REF!</v>
      </c>
      <c r="K180" s="156" t="e">
        <f>'Ф2-Перечень меропр с прям зат '!#REF!</f>
        <v>#REF!</v>
      </c>
      <c r="L180" s="156" t="e">
        <f>'Ф2-Перечень меропр с прям зат '!#REF!</f>
        <v>#REF!</v>
      </c>
      <c r="M180" s="156" t="e">
        <f>'Ф2-Перечень меропр с прям зат '!#REF!</f>
        <v>#REF!</v>
      </c>
      <c r="N180" s="156" t="e">
        <f>'Ф2-Перечень меропр с прям зат '!#REF!</f>
        <v>#REF!</v>
      </c>
      <c r="O180" s="156" t="e">
        <f>'Ф2-Перечень меропр с прям зат '!#REF!</f>
        <v>#REF!</v>
      </c>
      <c r="P180" s="156" t="e">
        <f>'Ф2-Перечень меропр с прям зат '!#REF!</f>
        <v>#REF!</v>
      </c>
      <c r="Q180" s="156" t="e">
        <f>'Ф2-Перечень меропр с прям зат '!#REF!</f>
        <v>#REF!</v>
      </c>
      <c r="R180" s="156" t="e">
        <f>'Ф2-Перечень меропр с прям зат '!#REF!</f>
        <v>#REF!</v>
      </c>
      <c r="S180" s="156" t="e">
        <f>'Ф2-Перечень меропр с прям зат '!#REF!</f>
        <v>#REF!</v>
      </c>
      <c r="T180" s="156" t="e">
        <f>'Ф2-Перечень меропр с прям зат '!#REF!</f>
        <v>#REF!</v>
      </c>
      <c r="U180" s="156" t="e">
        <f>'Ф2-Перечень меропр с прям зат '!#REF!</f>
        <v>#REF!</v>
      </c>
      <c r="V180" s="156" t="e">
        <f>'Ф2-Перечень меропр с прям зат '!#REF!</f>
        <v>#REF!</v>
      </c>
      <c r="W180" s="156" t="e">
        <f>'Ф2-Перечень меропр с прям зат '!#REF!</f>
        <v>#REF!</v>
      </c>
      <c r="X180" s="156" t="e">
        <f>'Ф2-Перечень меропр с прям зат '!#REF!</f>
        <v>#REF!</v>
      </c>
      <c r="Y180" s="156" t="e">
        <f>'Ф2-Перечень меропр с прям зат '!#REF!</f>
        <v>#REF!</v>
      </c>
      <c r="Z180" s="156" t="e">
        <f>'Ф2-Перечень меропр с прям зат '!#REF!</f>
        <v>#REF!</v>
      </c>
      <c r="AA180" s="156" t="e">
        <f>'Ф2-Перечень меропр с прям зат '!#REF!</f>
        <v>#REF!</v>
      </c>
      <c r="AB180" s="156" t="e">
        <f>'Ф2-Перечень меропр с прям зат '!#REF!</f>
        <v>#REF!</v>
      </c>
      <c r="AC180" s="156" t="e">
        <f>'Ф2-Перечень меропр с прям зат '!#REF!</f>
        <v>#REF!</v>
      </c>
      <c r="AD180" s="156" t="e">
        <f>'Ф2-Перечень меропр с прям зат '!#REF!</f>
        <v>#REF!</v>
      </c>
      <c r="AE180" s="156" t="e">
        <f>'Ф2-Перечень меропр с прям зат '!#REF!</f>
        <v>#REF!</v>
      </c>
      <c r="AF180" s="156" t="e">
        <f>'Ф2-Перечень меропр с прям зат '!#REF!</f>
        <v>#REF!</v>
      </c>
      <c r="AG180" s="156" t="e">
        <f>'Ф2-Перечень меропр с прям зат '!#REF!</f>
        <v>#REF!</v>
      </c>
    </row>
    <row r="181" spans="1:34" s="56" customFormat="1" ht="15" customHeight="1">
      <c r="A181" s="144" t="s">
        <v>309</v>
      </c>
      <c r="B181" s="144" t="s">
        <v>304</v>
      </c>
      <c r="C181" s="137" t="s">
        <v>269</v>
      </c>
      <c r="D181" s="111" t="s">
        <v>266</v>
      </c>
      <c r="E181" s="96" t="s">
        <v>232</v>
      </c>
      <c r="F181" s="149" t="e">
        <f>G181+V181+Y181+AB181+AE181</f>
        <v>#REF!</v>
      </c>
      <c r="G181" s="149" t="e">
        <f>J181+M181+P181+S181</f>
        <v>#REF!</v>
      </c>
      <c r="H181" s="149" t="e">
        <f t="shared" si="71"/>
        <v>#REF!</v>
      </c>
      <c r="I181" s="149" t="e">
        <f t="shared" si="72"/>
        <v>#REF!</v>
      </c>
      <c r="J181" s="156" t="e">
        <f>'Ф2-Перечень меропр с прям зат '!#REF!</f>
        <v>#REF!</v>
      </c>
      <c r="K181" s="156" t="e">
        <f>'Ф2-Перечень меропр с прям зат '!#REF!</f>
        <v>#REF!</v>
      </c>
      <c r="L181" s="156" t="e">
        <f>'Ф2-Перечень меропр с прям зат '!#REF!</f>
        <v>#REF!</v>
      </c>
      <c r="M181" s="156" t="e">
        <f>'Ф2-Перечень меропр с прям зат '!#REF!</f>
        <v>#REF!</v>
      </c>
      <c r="N181" s="156" t="e">
        <f>'Ф2-Перечень меропр с прям зат '!#REF!</f>
        <v>#REF!</v>
      </c>
      <c r="O181" s="156" t="e">
        <f>'Ф2-Перечень меропр с прям зат '!#REF!</f>
        <v>#REF!</v>
      </c>
      <c r="P181" s="156" t="e">
        <f>'Ф2-Перечень меропр с прям зат '!#REF!</f>
        <v>#REF!</v>
      </c>
      <c r="Q181" s="156" t="e">
        <f>'Ф2-Перечень меропр с прям зат '!#REF!</f>
        <v>#REF!</v>
      </c>
      <c r="R181" s="156" t="e">
        <f>'Ф2-Перечень меропр с прям зат '!#REF!</f>
        <v>#REF!</v>
      </c>
      <c r="S181" s="156" t="e">
        <f>'Ф2-Перечень меропр с прям зат '!#REF!</f>
        <v>#REF!</v>
      </c>
      <c r="T181" s="156" t="e">
        <f>'Ф2-Перечень меропр с прям зат '!#REF!</f>
        <v>#REF!</v>
      </c>
      <c r="U181" s="156" t="e">
        <f>'Ф2-Перечень меропр с прям зат '!#REF!</f>
        <v>#REF!</v>
      </c>
      <c r="V181" s="156" t="e">
        <f>'Ф2-Перечень меропр с прям зат '!#REF!</f>
        <v>#REF!</v>
      </c>
      <c r="W181" s="156" t="e">
        <f>'Ф2-Перечень меропр с прям зат '!#REF!</f>
        <v>#REF!</v>
      </c>
      <c r="X181" s="156" t="e">
        <f>'Ф2-Перечень меропр с прям зат '!#REF!</f>
        <v>#REF!</v>
      </c>
      <c r="Y181" s="156" t="e">
        <f>'Ф2-Перечень меропр с прям зат '!#REF!</f>
        <v>#REF!</v>
      </c>
      <c r="Z181" s="156" t="e">
        <f>'Ф2-Перечень меропр с прям зат '!#REF!</f>
        <v>#REF!</v>
      </c>
      <c r="AA181" s="156" t="e">
        <f>'Ф2-Перечень меропр с прям зат '!#REF!</f>
        <v>#REF!</v>
      </c>
      <c r="AB181" s="156" t="e">
        <f>'Ф2-Перечень меропр с прям зат '!#REF!</f>
        <v>#REF!</v>
      </c>
      <c r="AC181" s="156" t="e">
        <f>'Ф2-Перечень меропр с прям зат '!#REF!</f>
        <v>#REF!</v>
      </c>
      <c r="AD181" s="156" t="e">
        <f>'Ф2-Перечень меропр с прям зат '!#REF!</f>
        <v>#REF!</v>
      </c>
      <c r="AE181" s="156" t="e">
        <f>'Ф2-Перечень меропр с прям зат '!#REF!</f>
        <v>#REF!</v>
      </c>
      <c r="AF181" s="156" t="e">
        <f>'Ф2-Перечень меропр с прям зат '!#REF!</f>
        <v>#REF!</v>
      </c>
      <c r="AG181" s="156" t="e">
        <f>'Ф2-Перечень меропр с прям зат '!#REF!</f>
        <v>#REF!</v>
      </c>
    </row>
    <row r="182" spans="1:34" s="56" customFormat="1">
      <c r="A182" s="144" t="s">
        <v>309</v>
      </c>
      <c r="B182" s="144" t="s">
        <v>304</v>
      </c>
      <c r="C182" s="137" t="s">
        <v>270</v>
      </c>
      <c r="D182" s="111" t="s">
        <v>267</v>
      </c>
      <c r="E182" s="123" t="s">
        <v>346</v>
      </c>
      <c r="F182" s="149" t="e">
        <f>H182+W182+Z182+AC182+AF182</f>
        <v>#REF!</v>
      </c>
      <c r="G182" s="153"/>
      <c r="H182" s="149" t="e">
        <f t="shared" si="71"/>
        <v>#REF!</v>
      </c>
      <c r="I182" s="149" t="e">
        <f t="shared" si="72"/>
        <v>#REF!</v>
      </c>
      <c r="J182" s="153"/>
      <c r="K182" s="156" t="e">
        <f>'Ф2-Перечень меропр с прям зат '!#REF!</f>
        <v>#REF!</v>
      </c>
      <c r="L182" s="156" t="e">
        <f>'Ф2-Перечень меропр с прям зат '!#REF!</f>
        <v>#REF!</v>
      </c>
      <c r="M182" s="153"/>
      <c r="N182" s="156" t="e">
        <f>'Ф2-Перечень меропр с прям зат '!#REF!</f>
        <v>#REF!</v>
      </c>
      <c r="O182" s="156" t="e">
        <f>'Ф2-Перечень меропр с прям зат '!#REF!</f>
        <v>#REF!</v>
      </c>
      <c r="P182" s="153"/>
      <c r="Q182" s="156" t="e">
        <f>'Ф2-Перечень меропр с прям зат '!#REF!</f>
        <v>#REF!</v>
      </c>
      <c r="R182" s="156" t="e">
        <f>'Ф2-Перечень меропр с прям зат '!#REF!</f>
        <v>#REF!</v>
      </c>
      <c r="S182" s="153"/>
      <c r="T182" s="156" t="e">
        <f>'Ф2-Перечень меропр с прям зат '!#REF!</f>
        <v>#REF!</v>
      </c>
      <c r="U182" s="156" t="e">
        <f>'Ф2-Перечень меропр с прям зат '!#REF!</f>
        <v>#REF!</v>
      </c>
      <c r="V182" s="153"/>
      <c r="W182" s="156" t="e">
        <f>'Ф2-Перечень меропр с прям зат '!#REF!</f>
        <v>#REF!</v>
      </c>
      <c r="X182" s="156" t="e">
        <f>'Ф2-Перечень меропр с прям зат '!#REF!</f>
        <v>#REF!</v>
      </c>
      <c r="Y182" s="153"/>
      <c r="Z182" s="156" t="e">
        <f>'Ф2-Перечень меропр с прям зат '!#REF!</f>
        <v>#REF!</v>
      </c>
      <c r="AA182" s="156" t="e">
        <f>'Ф2-Перечень меропр с прям зат '!#REF!</f>
        <v>#REF!</v>
      </c>
      <c r="AB182" s="153"/>
      <c r="AC182" s="156" t="e">
        <f>'Ф2-Перечень меропр с прям зат '!#REF!</f>
        <v>#REF!</v>
      </c>
      <c r="AD182" s="156" t="e">
        <f>'Ф2-Перечень меропр с прям зат '!#REF!</f>
        <v>#REF!</v>
      </c>
      <c r="AE182" s="153"/>
      <c r="AF182" s="156" t="e">
        <f>'Ф2-Перечень меропр с прям зат '!#REF!</f>
        <v>#REF!</v>
      </c>
      <c r="AG182" s="156" t="e">
        <f>'Ф2-Перечень меропр с прям зат '!#REF!</f>
        <v>#REF!</v>
      </c>
    </row>
    <row r="183" spans="1:34" s="56" customFormat="1" ht="105">
      <c r="A183" s="144" t="s">
        <v>309</v>
      </c>
      <c r="B183" s="144" t="s">
        <v>304</v>
      </c>
      <c r="C183" s="134" t="s">
        <v>347</v>
      </c>
      <c r="D183" s="124" t="s">
        <v>348</v>
      </c>
      <c r="E183" s="123" t="s">
        <v>346</v>
      </c>
      <c r="F183" s="149" t="e">
        <f>H183+W183+Z183+AC183+AF183</f>
        <v>#REF!</v>
      </c>
      <c r="G183" s="153"/>
      <c r="H183" s="149" t="e">
        <f t="shared" si="71"/>
        <v>#REF!</v>
      </c>
      <c r="I183" s="149" t="e">
        <f t="shared" si="72"/>
        <v>#REF!</v>
      </c>
      <c r="J183" s="153"/>
      <c r="K183" s="156" t="e">
        <f>'Ф3-Перечень меропр с сопут эф'!#REF!</f>
        <v>#REF!</v>
      </c>
      <c r="L183" s="156" t="e">
        <f>'Ф3-Перечень меропр с сопут эф'!#REF!</f>
        <v>#REF!</v>
      </c>
      <c r="M183" s="153"/>
      <c r="N183" s="156" t="e">
        <f>'Ф3-Перечень меропр с сопут эф'!#REF!</f>
        <v>#REF!</v>
      </c>
      <c r="O183" s="156" t="e">
        <f>'Ф3-Перечень меропр с сопут эф'!#REF!</f>
        <v>#REF!</v>
      </c>
      <c r="P183" s="153"/>
      <c r="Q183" s="156" t="e">
        <f>'Ф3-Перечень меропр с сопут эф'!#REF!</f>
        <v>#REF!</v>
      </c>
      <c r="R183" s="156" t="e">
        <f>'Ф3-Перечень меропр с сопут эф'!#REF!</f>
        <v>#REF!</v>
      </c>
      <c r="S183" s="153"/>
      <c r="T183" s="156" t="e">
        <f>'Ф3-Перечень меропр с сопут эф'!#REF!</f>
        <v>#REF!</v>
      </c>
      <c r="U183" s="156" t="e">
        <f>'Ф3-Перечень меропр с сопут эф'!#REF!</f>
        <v>#REF!</v>
      </c>
      <c r="V183" s="153"/>
      <c r="W183" s="156" t="e">
        <f>'Ф3-Перечень меропр с сопут эф'!#REF!</f>
        <v>#REF!</v>
      </c>
      <c r="X183" s="156" t="e">
        <f>'Ф3-Перечень меропр с сопут эф'!#REF!</f>
        <v>#REF!</v>
      </c>
      <c r="Y183" s="153"/>
      <c r="Z183" s="156" t="e">
        <f>'Ф3-Перечень меропр с сопут эф'!#REF!</f>
        <v>#REF!</v>
      </c>
      <c r="AA183" s="156" t="e">
        <f>'Ф3-Перечень меропр с сопут эф'!#REF!</f>
        <v>#REF!</v>
      </c>
      <c r="AB183" s="153"/>
      <c r="AC183" s="156" t="e">
        <f>'Ф3-Перечень меропр с сопут эф'!#REF!</f>
        <v>#REF!</v>
      </c>
      <c r="AD183" s="156" t="e">
        <f>'Ф3-Перечень меропр с сопут эф'!#REF!</f>
        <v>#REF!</v>
      </c>
      <c r="AE183" s="153"/>
      <c r="AF183" s="156" t="e">
        <f>'Ф3-Перечень меропр с сопут эф'!#REF!</f>
        <v>#REF!</v>
      </c>
      <c r="AG183" s="156" t="e">
        <f>'Ф3-Перечень меропр с сопут эф'!#REF!</f>
        <v>#REF!</v>
      </c>
    </row>
    <row r="184" spans="1:34" s="172" customFormat="1" ht="15.75">
      <c r="A184" s="169"/>
      <c r="B184" s="169"/>
      <c r="C184" s="177"/>
      <c r="D184" s="178"/>
      <c r="E184" s="179"/>
      <c r="F184" s="180"/>
      <c r="G184" s="180"/>
      <c r="H184" s="180"/>
      <c r="I184" s="180"/>
      <c r="J184" s="180"/>
      <c r="K184" s="180"/>
      <c r="L184" s="180"/>
      <c r="M184" s="180"/>
      <c r="N184" s="180"/>
      <c r="O184" s="180"/>
      <c r="P184" s="180"/>
      <c r="Q184" s="180"/>
      <c r="R184" s="180"/>
      <c r="S184" s="180"/>
      <c r="T184" s="180"/>
      <c r="U184" s="180"/>
      <c r="V184" s="180"/>
      <c r="W184" s="180"/>
      <c r="X184" s="180"/>
      <c r="Y184" s="180"/>
      <c r="Z184" s="180"/>
      <c r="AA184" s="180"/>
      <c r="AB184" s="180"/>
      <c r="AC184" s="180"/>
      <c r="AD184" s="180"/>
      <c r="AE184" s="180"/>
      <c r="AF184" s="180"/>
      <c r="AG184" s="180"/>
    </row>
    <row r="185" spans="1:34" s="56" customFormat="1" ht="18.75">
      <c r="A185" s="157" t="s">
        <v>305</v>
      </c>
      <c r="B185" s="145"/>
      <c r="C185" s="138"/>
      <c r="D185" s="122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F185" s="121"/>
      <c r="AG185" s="121"/>
    </row>
    <row r="186" spans="1:34" s="56" customFormat="1" ht="63">
      <c r="A186" s="146" t="s">
        <v>309</v>
      </c>
      <c r="B186" s="146" t="s">
        <v>305</v>
      </c>
      <c r="C186" s="139"/>
      <c r="D186" s="125" t="s">
        <v>350</v>
      </c>
      <c r="E186" s="126" t="s">
        <v>344</v>
      </c>
      <c r="F186" s="148" t="e">
        <f>G186+V186+Y186+AB186+AE186</f>
        <v>#REF!</v>
      </c>
      <c r="G186" s="148" t="e">
        <f>G187+G190+G193</f>
        <v>#REF!</v>
      </c>
      <c r="H186" s="148" t="e">
        <f t="shared" ref="H186:AG186" si="75">H187+H190+H193</f>
        <v>#REF!</v>
      </c>
      <c r="I186" s="148" t="e">
        <f t="shared" si="75"/>
        <v>#REF!</v>
      </c>
      <c r="J186" s="148" t="e">
        <f t="shared" si="75"/>
        <v>#REF!</v>
      </c>
      <c r="K186" s="148" t="e">
        <f t="shared" si="75"/>
        <v>#REF!</v>
      </c>
      <c r="L186" s="148" t="e">
        <f t="shared" si="75"/>
        <v>#REF!</v>
      </c>
      <c r="M186" s="148" t="e">
        <f t="shared" si="75"/>
        <v>#REF!</v>
      </c>
      <c r="N186" s="148" t="e">
        <f t="shared" si="75"/>
        <v>#REF!</v>
      </c>
      <c r="O186" s="148" t="e">
        <f t="shared" si="75"/>
        <v>#REF!</v>
      </c>
      <c r="P186" s="148" t="e">
        <f t="shared" si="75"/>
        <v>#REF!</v>
      </c>
      <c r="Q186" s="148" t="e">
        <f t="shared" si="75"/>
        <v>#REF!</v>
      </c>
      <c r="R186" s="148" t="e">
        <f t="shared" si="75"/>
        <v>#REF!</v>
      </c>
      <c r="S186" s="148" t="e">
        <f t="shared" si="75"/>
        <v>#REF!</v>
      </c>
      <c r="T186" s="148" t="e">
        <f t="shared" si="75"/>
        <v>#REF!</v>
      </c>
      <c r="U186" s="148" t="e">
        <f t="shared" si="75"/>
        <v>#REF!</v>
      </c>
      <c r="V186" s="148" t="e">
        <f t="shared" si="75"/>
        <v>#REF!</v>
      </c>
      <c r="W186" s="148" t="e">
        <f t="shared" si="75"/>
        <v>#REF!</v>
      </c>
      <c r="X186" s="148" t="e">
        <f t="shared" si="75"/>
        <v>#REF!</v>
      </c>
      <c r="Y186" s="148" t="e">
        <f t="shared" si="75"/>
        <v>#REF!</v>
      </c>
      <c r="Z186" s="148" t="e">
        <f t="shared" si="75"/>
        <v>#REF!</v>
      </c>
      <c r="AA186" s="148" t="e">
        <f t="shared" si="75"/>
        <v>#REF!</v>
      </c>
      <c r="AB186" s="148" t="e">
        <f t="shared" si="75"/>
        <v>#REF!</v>
      </c>
      <c r="AC186" s="148" t="e">
        <f t="shared" si="75"/>
        <v>#REF!</v>
      </c>
      <c r="AD186" s="148" t="e">
        <f t="shared" si="75"/>
        <v>#REF!</v>
      </c>
      <c r="AE186" s="148" t="e">
        <f t="shared" si="75"/>
        <v>#REF!</v>
      </c>
      <c r="AF186" s="148" t="e">
        <f t="shared" si="75"/>
        <v>#REF!</v>
      </c>
      <c r="AG186" s="148" t="e">
        <f t="shared" si="75"/>
        <v>#REF!</v>
      </c>
    </row>
    <row r="187" spans="1:34" s="56" customFormat="1" ht="60">
      <c r="A187" s="142" t="s">
        <v>309</v>
      </c>
      <c r="B187" s="142" t="s">
        <v>305</v>
      </c>
      <c r="C187" s="129">
        <v>1</v>
      </c>
      <c r="D187" s="98" t="s">
        <v>352</v>
      </c>
      <c r="E187" s="123" t="s">
        <v>344</v>
      </c>
      <c r="F187" s="149" t="e">
        <f>F188+F189+F191+F192</f>
        <v>#REF!</v>
      </c>
      <c r="G187" s="149" t="e">
        <f>G188+G189</f>
        <v>#REF!</v>
      </c>
      <c r="H187" s="149" t="e">
        <f t="shared" ref="H187:AG187" si="76">H188+H189</f>
        <v>#REF!</v>
      </c>
      <c r="I187" s="149" t="e">
        <f t="shared" si="76"/>
        <v>#REF!</v>
      </c>
      <c r="J187" s="149" t="e">
        <f t="shared" si="76"/>
        <v>#REF!</v>
      </c>
      <c r="K187" s="149" t="e">
        <f t="shared" si="76"/>
        <v>#REF!</v>
      </c>
      <c r="L187" s="149" t="e">
        <f t="shared" si="76"/>
        <v>#REF!</v>
      </c>
      <c r="M187" s="149" t="e">
        <f t="shared" si="76"/>
        <v>#REF!</v>
      </c>
      <c r="N187" s="149" t="e">
        <f t="shared" si="76"/>
        <v>#REF!</v>
      </c>
      <c r="O187" s="149" t="e">
        <f t="shared" si="76"/>
        <v>#REF!</v>
      </c>
      <c r="P187" s="149" t="e">
        <f t="shared" si="76"/>
        <v>#REF!</v>
      </c>
      <c r="Q187" s="149" t="e">
        <f t="shared" si="76"/>
        <v>#REF!</v>
      </c>
      <c r="R187" s="149" t="e">
        <f t="shared" si="76"/>
        <v>#REF!</v>
      </c>
      <c r="S187" s="149" t="e">
        <f t="shared" si="76"/>
        <v>#REF!</v>
      </c>
      <c r="T187" s="149" t="e">
        <f t="shared" si="76"/>
        <v>#REF!</v>
      </c>
      <c r="U187" s="149" t="e">
        <f t="shared" si="76"/>
        <v>#REF!</v>
      </c>
      <c r="V187" s="149" t="e">
        <f t="shared" si="76"/>
        <v>#REF!</v>
      </c>
      <c r="W187" s="149" t="e">
        <f t="shared" si="76"/>
        <v>#REF!</v>
      </c>
      <c r="X187" s="149" t="e">
        <f t="shared" si="76"/>
        <v>#REF!</v>
      </c>
      <c r="Y187" s="149" t="e">
        <f t="shared" si="76"/>
        <v>#REF!</v>
      </c>
      <c r="Z187" s="149" t="e">
        <f t="shared" si="76"/>
        <v>#REF!</v>
      </c>
      <c r="AA187" s="149" t="e">
        <f t="shared" si="76"/>
        <v>#REF!</v>
      </c>
      <c r="AB187" s="149" t="e">
        <f t="shared" si="76"/>
        <v>#REF!</v>
      </c>
      <c r="AC187" s="149" t="e">
        <f t="shared" si="76"/>
        <v>#REF!</v>
      </c>
      <c r="AD187" s="149" t="e">
        <f t="shared" si="76"/>
        <v>#REF!</v>
      </c>
      <c r="AE187" s="149" t="e">
        <f t="shared" si="76"/>
        <v>#REF!</v>
      </c>
      <c r="AF187" s="149" t="e">
        <f t="shared" si="76"/>
        <v>#REF!</v>
      </c>
      <c r="AG187" s="149" t="e">
        <f t="shared" si="76"/>
        <v>#REF!</v>
      </c>
      <c r="AH187" s="123"/>
    </row>
    <row r="188" spans="1:34" s="56" customFormat="1" ht="26.45" customHeight="1">
      <c r="A188" s="142" t="s">
        <v>309</v>
      </c>
      <c r="B188" s="142" t="s">
        <v>305</v>
      </c>
      <c r="C188" s="130" t="s">
        <v>45</v>
      </c>
      <c r="D188" s="99" t="s">
        <v>101</v>
      </c>
      <c r="E188" s="123" t="s">
        <v>344</v>
      </c>
      <c r="F188" s="150" t="e">
        <f t="shared" ref="F188:F193" si="77">G188+V188+Y188+AB188+AE188</f>
        <v>#REF!</v>
      </c>
      <c r="G188" s="149" t="e">
        <f t="shared" ref="G188:I189" si="78">J188+M188+P188+S188</f>
        <v>#REF!</v>
      </c>
      <c r="H188" s="149" t="e">
        <f t="shared" si="78"/>
        <v>#REF!</v>
      </c>
      <c r="I188" s="149" t="e">
        <f t="shared" si="78"/>
        <v>#REF!</v>
      </c>
      <c r="J188" s="151" t="e">
        <f>'Ф2-Перечень меропр с прям зат '!#REF!</f>
        <v>#REF!</v>
      </c>
      <c r="K188" s="151" t="e">
        <f>'Ф2-Перечень меропр с прям зат '!#REF!</f>
        <v>#REF!</v>
      </c>
      <c r="L188" s="151" t="e">
        <f>'Ф2-Перечень меропр с прям зат '!#REF!</f>
        <v>#REF!</v>
      </c>
      <c r="M188" s="151" t="e">
        <f>'Ф2-Перечень меропр с прям зат '!#REF!</f>
        <v>#REF!</v>
      </c>
      <c r="N188" s="151" t="e">
        <f>'Ф2-Перечень меропр с прям зат '!#REF!</f>
        <v>#REF!</v>
      </c>
      <c r="O188" s="151" t="e">
        <f>'Ф2-Перечень меропр с прям зат '!#REF!</f>
        <v>#REF!</v>
      </c>
      <c r="P188" s="151" t="e">
        <f>'Ф2-Перечень меропр с прям зат '!#REF!</f>
        <v>#REF!</v>
      </c>
      <c r="Q188" s="151" t="e">
        <f>'Ф2-Перечень меропр с прям зат '!#REF!</f>
        <v>#REF!</v>
      </c>
      <c r="R188" s="151" t="e">
        <f>'Ф2-Перечень меропр с прям зат '!#REF!</f>
        <v>#REF!</v>
      </c>
      <c r="S188" s="151" t="e">
        <f>'Ф2-Перечень меропр с прям зат '!#REF!</f>
        <v>#REF!</v>
      </c>
      <c r="T188" s="151" t="e">
        <f>'Ф2-Перечень меропр с прям зат '!#REF!</f>
        <v>#REF!</v>
      </c>
      <c r="U188" s="151" t="e">
        <f>'Ф2-Перечень меропр с прям зат '!#REF!</f>
        <v>#REF!</v>
      </c>
      <c r="V188" s="151" t="e">
        <f>'Ф2-Перечень меропр с прям зат '!#REF!</f>
        <v>#REF!</v>
      </c>
      <c r="W188" s="151" t="e">
        <f>'Ф2-Перечень меропр с прям зат '!#REF!</f>
        <v>#REF!</v>
      </c>
      <c r="X188" s="151" t="e">
        <f>'Ф2-Перечень меропр с прям зат '!#REF!</f>
        <v>#REF!</v>
      </c>
      <c r="Y188" s="151" t="e">
        <f>'Ф2-Перечень меропр с прям зат '!#REF!</f>
        <v>#REF!</v>
      </c>
      <c r="Z188" s="151" t="e">
        <f>'Ф2-Перечень меропр с прям зат '!#REF!</f>
        <v>#REF!</v>
      </c>
      <c r="AA188" s="151" t="e">
        <f>'Ф2-Перечень меропр с прям зат '!#REF!</f>
        <v>#REF!</v>
      </c>
      <c r="AB188" s="151" t="e">
        <f>'Ф2-Перечень меропр с прям зат '!#REF!</f>
        <v>#REF!</v>
      </c>
      <c r="AC188" s="151" t="e">
        <f>'Ф2-Перечень меропр с прям зат '!#REF!</f>
        <v>#REF!</v>
      </c>
      <c r="AD188" s="151" t="e">
        <f>'Ф2-Перечень меропр с прям зат '!#REF!</f>
        <v>#REF!</v>
      </c>
      <c r="AE188" s="151" t="e">
        <f>'Ф2-Перечень меропр с прям зат '!#REF!</f>
        <v>#REF!</v>
      </c>
      <c r="AF188" s="151" t="e">
        <f>'Ф2-Перечень меропр с прям зат '!#REF!</f>
        <v>#REF!</v>
      </c>
      <c r="AG188" s="151" t="e">
        <f>'Ф2-Перечень меропр с прям зат '!#REF!</f>
        <v>#REF!</v>
      </c>
    </row>
    <row r="189" spans="1:34" s="56" customFormat="1">
      <c r="A189" s="142" t="s">
        <v>309</v>
      </c>
      <c r="B189" s="142" t="s">
        <v>305</v>
      </c>
      <c r="C189" s="131" t="s">
        <v>46</v>
      </c>
      <c r="D189" s="100" t="s">
        <v>102</v>
      </c>
      <c r="E189" s="123" t="s">
        <v>344</v>
      </c>
      <c r="F189" s="149" t="e">
        <f t="shared" si="77"/>
        <v>#REF!</v>
      </c>
      <c r="G189" s="149" t="e">
        <f t="shared" si="78"/>
        <v>#REF!</v>
      </c>
      <c r="H189" s="149" t="e">
        <f t="shared" si="78"/>
        <v>#REF!</v>
      </c>
      <c r="I189" s="149" t="e">
        <f t="shared" si="78"/>
        <v>#REF!</v>
      </c>
      <c r="J189" s="152" t="e">
        <f>'Ф2-Перечень меропр с прям зат '!#REF!</f>
        <v>#REF!</v>
      </c>
      <c r="K189" s="152" t="e">
        <f>'Ф2-Перечень меропр с прям зат '!#REF!</f>
        <v>#REF!</v>
      </c>
      <c r="L189" s="152" t="e">
        <f>'Ф2-Перечень меропр с прям зат '!#REF!</f>
        <v>#REF!</v>
      </c>
      <c r="M189" s="152" t="e">
        <f>'Ф2-Перечень меропр с прям зат '!#REF!</f>
        <v>#REF!</v>
      </c>
      <c r="N189" s="152" t="e">
        <f>'Ф2-Перечень меропр с прям зат '!#REF!</f>
        <v>#REF!</v>
      </c>
      <c r="O189" s="152" t="e">
        <f>'Ф2-Перечень меропр с прям зат '!#REF!</f>
        <v>#REF!</v>
      </c>
      <c r="P189" s="152" t="e">
        <f>'Ф2-Перечень меропр с прям зат '!#REF!</f>
        <v>#REF!</v>
      </c>
      <c r="Q189" s="152" t="e">
        <f>'Ф2-Перечень меропр с прям зат '!#REF!</f>
        <v>#REF!</v>
      </c>
      <c r="R189" s="152" t="e">
        <f>'Ф2-Перечень меропр с прям зат '!#REF!</f>
        <v>#REF!</v>
      </c>
      <c r="S189" s="152" t="e">
        <f>'Ф2-Перечень меропр с прям зат '!#REF!</f>
        <v>#REF!</v>
      </c>
      <c r="T189" s="152" t="e">
        <f>'Ф2-Перечень меропр с прям зат '!#REF!</f>
        <v>#REF!</v>
      </c>
      <c r="U189" s="152" t="e">
        <f>'Ф2-Перечень меропр с прям зат '!#REF!</f>
        <v>#REF!</v>
      </c>
      <c r="V189" s="152" t="e">
        <f>'Ф2-Перечень меропр с прям зат '!#REF!</f>
        <v>#REF!</v>
      </c>
      <c r="W189" s="152" t="e">
        <f>'Ф2-Перечень меропр с прям зат '!#REF!</f>
        <v>#REF!</v>
      </c>
      <c r="X189" s="152" t="e">
        <f>'Ф2-Перечень меропр с прям зат '!#REF!</f>
        <v>#REF!</v>
      </c>
      <c r="Y189" s="152" t="e">
        <f>'Ф2-Перечень меропр с прям зат '!#REF!</f>
        <v>#REF!</v>
      </c>
      <c r="Z189" s="152" t="e">
        <f>'Ф2-Перечень меропр с прям зат '!#REF!</f>
        <v>#REF!</v>
      </c>
      <c r="AA189" s="152" t="e">
        <f>'Ф2-Перечень меропр с прям зат '!#REF!</f>
        <v>#REF!</v>
      </c>
      <c r="AB189" s="152" t="e">
        <f>'Ф2-Перечень меропр с прям зат '!#REF!</f>
        <v>#REF!</v>
      </c>
      <c r="AC189" s="152" t="e">
        <f>'Ф2-Перечень меропр с прям зат '!#REF!</f>
        <v>#REF!</v>
      </c>
      <c r="AD189" s="152" t="e">
        <f>'Ф2-Перечень меропр с прям зат '!#REF!</f>
        <v>#REF!</v>
      </c>
      <c r="AE189" s="152" t="e">
        <f>'Ф2-Перечень меропр с прям зат '!#REF!</f>
        <v>#REF!</v>
      </c>
      <c r="AF189" s="152" t="e">
        <f>'Ф2-Перечень меропр с прям зат '!#REF!</f>
        <v>#REF!</v>
      </c>
      <c r="AG189" s="152" t="e">
        <f>'Ф2-Перечень меропр с прям зат '!#REF!</f>
        <v>#REF!</v>
      </c>
    </row>
    <row r="190" spans="1:34" s="56" customFormat="1" ht="90">
      <c r="A190" s="142" t="s">
        <v>309</v>
      </c>
      <c r="B190" s="142" t="s">
        <v>305</v>
      </c>
      <c r="C190" s="101" t="s">
        <v>47</v>
      </c>
      <c r="D190" s="102" t="s">
        <v>276</v>
      </c>
      <c r="E190" s="123" t="s">
        <v>344</v>
      </c>
      <c r="F190" s="149" t="e">
        <f t="shared" si="77"/>
        <v>#REF!</v>
      </c>
      <c r="G190" s="149" t="e">
        <f>G191+G192</f>
        <v>#REF!</v>
      </c>
      <c r="H190" s="149" t="e">
        <f t="shared" ref="H190:AG190" si="79">H191+H192</f>
        <v>#REF!</v>
      </c>
      <c r="I190" s="149" t="e">
        <f t="shared" si="79"/>
        <v>#REF!</v>
      </c>
      <c r="J190" s="149" t="e">
        <f t="shared" si="79"/>
        <v>#REF!</v>
      </c>
      <c r="K190" s="149" t="e">
        <f t="shared" si="79"/>
        <v>#REF!</v>
      </c>
      <c r="L190" s="149" t="e">
        <f t="shared" si="79"/>
        <v>#REF!</v>
      </c>
      <c r="M190" s="149" t="e">
        <f t="shared" si="79"/>
        <v>#REF!</v>
      </c>
      <c r="N190" s="149" t="e">
        <f t="shared" si="79"/>
        <v>#REF!</v>
      </c>
      <c r="O190" s="149" t="e">
        <f t="shared" si="79"/>
        <v>#REF!</v>
      </c>
      <c r="P190" s="149" t="e">
        <f t="shared" si="79"/>
        <v>#REF!</v>
      </c>
      <c r="Q190" s="149" t="e">
        <f t="shared" si="79"/>
        <v>#REF!</v>
      </c>
      <c r="R190" s="149" t="e">
        <f t="shared" si="79"/>
        <v>#REF!</v>
      </c>
      <c r="S190" s="149" t="e">
        <f t="shared" si="79"/>
        <v>#REF!</v>
      </c>
      <c r="T190" s="149" t="e">
        <f t="shared" si="79"/>
        <v>#REF!</v>
      </c>
      <c r="U190" s="149" t="e">
        <f t="shared" si="79"/>
        <v>#REF!</v>
      </c>
      <c r="V190" s="149" t="e">
        <f t="shared" si="79"/>
        <v>#REF!</v>
      </c>
      <c r="W190" s="149" t="e">
        <f t="shared" si="79"/>
        <v>#REF!</v>
      </c>
      <c r="X190" s="149" t="e">
        <f t="shared" si="79"/>
        <v>#REF!</v>
      </c>
      <c r="Y190" s="149" t="e">
        <f t="shared" si="79"/>
        <v>#REF!</v>
      </c>
      <c r="Z190" s="149" t="e">
        <f t="shared" si="79"/>
        <v>#REF!</v>
      </c>
      <c r="AA190" s="149" t="e">
        <f t="shared" si="79"/>
        <v>#REF!</v>
      </c>
      <c r="AB190" s="149" t="e">
        <f t="shared" si="79"/>
        <v>#REF!</v>
      </c>
      <c r="AC190" s="149" t="e">
        <f t="shared" si="79"/>
        <v>#REF!</v>
      </c>
      <c r="AD190" s="149" t="e">
        <f t="shared" si="79"/>
        <v>#REF!</v>
      </c>
      <c r="AE190" s="149" t="e">
        <f t="shared" si="79"/>
        <v>#REF!</v>
      </c>
      <c r="AF190" s="149" t="e">
        <f t="shared" si="79"/>
        <v>#REF!</v>
      </c>
      <c r="AG190" s="149" t="e">
        <f t="shared" si="79"/>
        <v>#REF!</v>
      </c>
    </row>
    <row r="191" spans="1:34" s="56" customFormat="1">
      <c r="A191" s="142" t="s">
        <v>309</v>
      </c>
      <c r="B191" s="142" t="s">
        <v>305</v>
      </c>
      <c r="C191" s="130" t="s">
        <v>116</v>
      </c>
      <c r="D191" s="100" t="s">
        <v>101</v>
      </c>
      <c r="E191" s="123" t="s">
        <v>344</v>
      </c>
      <c r="F191" s="168" t="e">
        <f t="shared" si="77"/>
        <v>#REF!</v>
      </c>
      <c r="G191" s="149" t="e">
        <f>J191+M191+P191+S191</f>
        <v>#REF!</v>
      </c>
      <c r="H191" s="149" t="e">
        <f t="shared" ref="H191:I193" si="80">K191+N191+Q191+T191</f>
        <v>#REF!</v>
      </c>
      <c r="I191" s="149" t="e">
        <f t="shared" si="80"/>
        <v>#REF!</v>
      </c>
      <c r="J191" s="152" t="e">
        <f>'Ф2-Перечень меропр с прям зат '!#REF!</f>
        <v>#REF!</v>
      </c>
      <c r="K191" s="152" t="e">
        <f>'Ф2-Перечень меропр с прям зат '!#REF!</f>
        <v>#REF!</v>
      </c>
      <c r="L191" s="152" t="e">
        <f>'Ф2-Перечень меропр с прям зат '!#REF!</f>
        <v>#REF!</v>
      </c>
      <c r="M191" s="152" t="e">
        <f>'Ф2-Перечень меропр с прям зат '!#REF!</f>
        <v>#REF!</v>
      </c>
      <c r="N191" s="152" t="e">
        <f>'Ф2-Перечень меропр с прям зат '!#REF!</f>
        <v>#REF!</v>
      </c>
      <c r="O191" s="152" t="e">
        <f>'Ф2-Перечень меропр с прям зат '!#REF!</f>
        <v>#REF!</v>
      </c>
      <c r="P191" s="152" t="e">
        <f>'Ф2-Перечень меропр с прям зат '!#REF!</f>
        <v>#REF!</v>
      </c>
      <c r="Q191" s="152" t="e">
        <f>'Ф2-Перечень меропр с прям зат '!#REF!</f>
        <v>#REF!</v>
      </c>
      <c r="R191" s="152" t="e">
        <f>'Ф2-Перечень меропр с прям зат '!#REF!</f>
        <v>#REF!</v>
      </c>
      <c r="S191" s="152" t="e">
        <f>'Ф2-Перечень меропр с прям зат '!#REF!</f>
        <v>#REF!</v>
      </c>
      <c r="T191" s="152" t="e">
        <f>'Ф2-Перечень меропр с прям зат '!#REF!</f>
        <v>#REF!</v>
      </c>
      <c r="U191" s="152" t="e">
        <f>'Ф2-Перечень меропр с прям зат '!#REF!</f>
        <v>#REF!</v>
      </c>
      <c r="V191" s="152" t="e">
        <f>'Ф2-Перечень меропр с прям зат '!#REF!</f>
        <v>#REF!</v>
      </c>
      <c r="W191" s="152" t="e">
        <f>'Ф2-Перечень меропр с прям зат '!#REF!</f>
        <v>#REF!</v>
      </c>
      <c r="X191" s="152" t="e">
        <f>'Ф2-Перечень меропр с прям зат '!#REF!</f>
        <v>#REF!</v>
      </c>
      <c r="Y191" s="152" t="e">
        <f>'Ф2-Перечень меропр с прям зат '!#REF!</f>
        <v>#REF!</v>
      </c>
      <c r="Z191" s="152" t="e">
        <f>'Ф2-Перечень меропр с прям зат '!#REF!</f>
        <v>#REF!</v>
      </c>
      <c r="AA191" s="152" t="e">
        <f>'Ф2-Перечень меропр с прям зат '!#REF!</f>
        <v>#REF!</v>
      </c>
      <c r="AB191" s="152" t="e">
        <f>'Ф2-Перечень меропр с прям зат '!#REF!</f>
        <v>#REF!</v>
      </c>
      <c r="AC191" s="152" t="e">
        <f>'Ф2-Перечень меропр с прям зат '!#REF!</f>
        <v>#REF!</v>
      </c>
      <c r="AD191" s="152" t="e">
        <f>'Ф2-Перечень меропр с прям зат '!#REF!</f>
        <v>#REF!</v>
      </c>
      <c r="AE191" s="152" t="e">
        <f>'Ф2-Перечень меропр с прям зат '!#REF!</f>
        <v>#REF!</v>
      </c>
      <c r="AF191" s="152" t="e">
        <f>'Ф2-Перечень меропр с прям зат '!#REF!</f>
        <v>#REF!</v>
      </c>
      <c r="AG191" s="152" t="e">
        <f>'Ф2-Перечень меропр с прям зат '!#REF!</f>
        <v>#REF!</v>
      </c>
    </row>
    <row r="192" spans="1:34" s="56" customFormat="1" ht="23.45" customHeight="1">
      <c r="A192" s="142" t="s">
        <v>309</v>
      </c>
      <c r="B192" s="142" t="s">
        <v>305</v>
      </c>
      <c r="C192" s="130" t="s">
        <v>117</v>
      </c>
      <c r="D192" s="98" t="s">
        <v>102</v>
      </c>
      <c r="E192" s="123" t="s">
        <v>344</v>
      </c>
      <c r="F192" s="149" t="e">
        <f t="shared" si="77"/>
        <v>#REF!</v>
      </c>
      <c r="G192" s="149" t="e">
        <f>J192+M192+P192+S192</f>
        <v>#REF!</v>
      </c>
      <c r="H192" s="149" t="e">
        <f t="shared" si="80"/>
        <v>#REF!</v>
      </c>
      <c r="I192" s="149" t="e">
        <f t="shared" si="80"/>
        <v>#REF!</v>
      </c>
      <c r="J192" s="152" t="e">
        <f>'Ф2-Перечень меропр с прям зат '!#REF!</f>
        <v>#REF!</v>
      </c>
      <c r="K192" s="152" t="e">
        <f>'Ф2-Перечень меропр с прям зат '!#REF!</f>
        <v>#REF!</v>
      </c>
      <c r="L192" s="152" t="e">
        <f>'Ф2-Перечень меропр с прям зат '!#REF!</f>
        <v>#REF!</v>
      </c>
      <c r="M192" s="152" t="e">
        <f>'Ф2-Перечень меропр с прям зат '!#REF!</f>
        <v>#REF!</v>
      </c>
      <c r="N192" s="152" t="e">
        <f>'Ф2-Перечень меропр с прям зат '!#REF!</f>
        <v>#REF!</v>
      </c>
      <c r="O192" s="152" t="e">
        <f>'Ф2-Перечень меропр с прям зат '!#REF!</f>
        <v>#REF!</v>
      </c>
      <c r="P192" s="152" t="e">
        <f>'Ф2-Перечень меропр с прям зат '!#REF!</f>
        <v>#REF!</v>
      </c>
      <c r="Q192" s="152" t="e">
        <f>'Ф2-Перечень меропр с прям зат '!#REF!</f>
        <v>#REF!</v>
      </c>
      <c r="R192" s="152" t="e">
        <f>'Ф2-Перечень меропр с прям зат '!#REF!</f>
        <v>#REF!</v>
      </c>
      <c r="S192" s="152" t="e">
        <f>'Ф2-Перечень меропр с прям зат '!#REF!</f>
        <v>#REF!</v>
      </c>
      <c r="T192" s="152" t="e">
        <f>'Ф2-Перечень меропр с прям зат '!#REF!</f>
        <v>#REF!</v>
      </c>
      <c r="U192" s="152" t="e">
        <f>'Ф2-Перечень меропр с прям зат '!#REF!</f>
        <v>#REF!</v>
      </c>
      <c r="V192" s="152" t="e">
        <f>'Ф2-Перечень меропр с прям зат '!#REF!</f>
        <v>#REF!</v>
      </c>
      <c r="W192" s="152" t="e">
        <f>'Ф2-Перечень меропр с прям зат '!#REF!</f>
        <v>#REF!</v>
      </c>
      <c r="X192" s="152" t="e">
        <f>'Ф2-Перечень меропр с прям зат '!#REF!</f>
        <v>#REF!</v>
      </c>
      <c r="Y192" s="152" t="e">
        <f>'Ф2-Перечень меропр с прям зат '!#REF!</f>
        <v>#REF!</v>
      </c>
      <c r="Z192" s="152" t="e">
        <f>'Ф2-Перечень меропр с прям зат '!#REF!</f>
        <v>#REF!</v>
      </c>
      <c r="AA192" s="152" t="e">
        <f>'Ф2-Перечень меропр с прям зат '!#REF!</f>
        <v>#REF!</v>
      </c>
      <c r="AB192" s="152" t="e">
        <f>'Ф2-Перечень меропр с прям зат '!#REF!</f>
        <v>#REF!</v>
      </c>
      <c r="AC192" s="152" t="e">
        <f>'Ф2-Перечень меропр с прям зат '!#REF!</f>
        <v>#REF!</v>
      </c>
      <c r="AD192" s="152" t="e">
        <f>'Ф2-Перечень меропр с прям зат '!#REF!</f>
        <v>#REF!</v>
      </c>
      <c r="AE192" s="152" t="e">
        <f>'Ф2-Перечень меропр с прям зат '!#REF!</f>
        <v>#REF!</v>
      </c>
      <c r="AF192" s="152" t="e">
        <f>'Ф2-Перечень меропр с прям зат '!#REF!</f>
        <v>#REF!</v>
      </c>
      <c r="AG192" s="152" t="e">
        <f>'Ф2-Перечень меропр с прям зат '!#REF!</f>
        <v>#REF!</v>
      </c>
    </row>
    <row r="193" spans="1:33" s="56" customFormat="1" ht="39" customHeight="1">
      <c r="A193" s="142" t="s">
        <v>309</v>
      </c>
      <c r="B193" s="142" t="s">
        <v>305</v>
      </c>
      <c r="C193" s="130" t="s">
        <v>347</v>
      </c>
      <c r="D193" s="98" t="s">
        <v>348</v>
      </c>
      <c r="E193" s="123" t="s">
        <v>344</v>
      </c>
      <c r="F193" s="149" t="e">
        <f t="shared" si="77"/>
        <v>#REF!</v>
      </c>
      <c r="G193" s="149" t="e">
        <f>J193+M193+P193+S193</f>
        <v>#REF!</v>
      </c>
      <c r="H193" s="149" t="e">
        <f t="shared" si="80"/>
        <v>#REF!</v>
      </c>
      <c r="I193" s="149" t="e">
        <f t="shared" si="80"/>
        <v>#REF!</v>
      </c>
      <c r="J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193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194" spans="1:33" s="56" customFormat="1" ht="75" customHeight="1">
      <c r="A194" s="146" t="s">
        <v>309</v>
      </c>
      <c r="B194" s="146" t="s">
        <v>305</v>
      </c>
      <c r="C194" s="140"/>
      <c r="D194" s="125" t="s">
        <v>349</v>
      </c>
      <c r="E194" s="123" t="s">
        <v>346</v>
      </c>
      <c r="F194" s="149" t="e">
        <f>H194+W194+Z194+AC194+AF194</f>
        <v>#REF!</v>
      </c>
      <c r="G194" s="153"/>
      <c r="H194" s="149" t="e">
        <f t="shared" ref="H194:H219" si="81">K194+N194+Q194+T194</f>
        <v>#REF!</v>
      </c>
      <c r="I194" s="149" t="e">
        <f t="shared" ref="I194:I219" si="82">L194+O194+R194+U194</f>
        <v>#REF!</v>
      </c>
      <c r="J194" s="153"/>
      <c r="K194" s="149" t="e">
        <f>K195+K210+K219</f>
        <v>#REF!</v>
      </c>
      <c r="L194" s="149" t="e">
        <f>L195+L210+L219</f>
        <v>#REF!</v>
      </c>
      <c r="M194" s="153"/>
      <c r="N194" s="149" t="e">
        <f>N195+N210+N219</f>
        <v>#REF!</v>
      </c>
      <c r="O194" s="149" t="e">
        <f>O195+O210+O219</f>
        <v>#REF!</v>
      </c>
      <c r="P194" s="153"/>
      <c r="Q194" s="149" t="e">
        <f>Q195+Q210+Q219</f>
        <v>#REF!</v>
      </c>
      <c r="R194" s="149" t="e">
        <f>R195+R210+R219</f>
        <v>#REF!</v>
      </c>
      <c r="S194" s="153"/>
      <c r="T194" s="149" t="e">
        <f>T195+T210+T219</f>
        <v>#REF!</v>
      </c>
      <c r="U194" s="149" t="e">
        <f>U195+U210+U219</f>
        <v>#REF!</v>
      </c>
      <c r="V194" s="153"/>
      <c r="W194" s="149" t="e">
        <f>W195+W210+W219</f>
        <v>#REF!</v>
      </c>
      <c r="X194" s="149" t="e">
        <f>X195+X210+X219</f>
        <v>#REF!</v>
      </c>
      <c r="Y194" s="153"/>
      <c r="Z194" s="149" t="e">
        <f>Z195+Z210+Z219</f>
        <v>#REF!</v>
      </c>
      <c r="AA194" s="149" t="e">
        <f>AA195+AA210+AA219</f>
        <v>#REF!</v>
      </c>
      <c r="AB194" s="153"/>
      <c r="AC194" s="149" t="e">
        <f>AC195+AC210+AC219</f>
        <v>#REF!</v>
      </c>
      <c r="AD194" s="149" t="e">
        <f>AD195+AD210+AD219</f>
        <v>#REF!</v>
      </c>
      <c r="AE194" s="153"/>
      <c r="AF194" s="149" t="e">
        <f>AF195+AF210+AF219</f>
        <v>#REF!</v>
      </c>
      <c r="AG194" s="149" t="e">
        <f>AG195+AG210+AG219</f>
        <v>#REF!</v>
      </c>
    </row>
    <row r="195" spans="1:33" s="56" customFormat="1" ht="120">
      <c r="A195" s="143" t="s">
        <v>309</v>
      </c>
      <c r="B195" s="143" t="s">
        <v>305</v>
      </c>
      <c r="C195" s="132" t="s">
        <v>147</v>
      </c>
      <c r="D195" s="106" t="s">
        <v>317</v>
      </c>
      <c r="E195" s="123" t="s">
        <v>346</v>
      </c>
      <c r="F195" s="149" t="e">
        <f>H195+W195+Z195+AC195+AF195</f>
        <v>#REF!</v>
      </c>
      <c r="G195" s="153"/>
      <c r="H195" s="149" t="e">
        <f t="shared" si="81"/>
        <v>#REF!</v>
      </c>
      <c r="I195" s="149" t="e">
        <f t="shared" si="82"/>
        <v>#REF!</v>
      </c>
      <c r="J195" s="153"/>
      <c r="K195" s="149" t="e">
        <f>K196+K203</f>
        <v>#REF!</v>
      </c>
      <c r="L195" s="149" t="e">
        <f>L196+L203</f>
        <v>#REF!</v>
      </c>
      <c r="M195" s="153"/>
      <c r="N195" s="149" t="e">
        <f>N196+N203</f>
        <v>#REF!</v>
      </c>
      <c r="O195" s="149" t="e">
        <f>O196+O203</f>
        <v>#REF!</v>
      </c>
      <c r="P195" s="153"/>
      <c r="Q195" s="149" t="e">
        <f>Q196+Q203</f>
        <v>#REF!</v>
      </c>
      <c r="R195" s="149" t="e">
        <f>R196+R203</f>
        <v>#REF!</v>
      </c>
      <c r="S195" s="153"/>
      <c r="T195" s="149" t="e">
        <f>T196+T203</f>
        <v>#REF!</v>
      </c>
      <c r="U195" s="149" t="e">
        <f>U196+U203</f>
        <v>#REF!</v>
      </c>
      <c r="V195" s="153"/>
      <c r="W195" s="149" t="e">
        <f>W196+W203</f>
        <v>#REF!</v>
      </c>
      <c r="X195" s="149" t="e">
        <f>X196+X203</f>
        <v>#REF!</v>
      </c>
      <c r="Y195" s="153"/>
      <c r="Z195" s="149" t="e">
        <f>Z196+Z203</f>
        <v>#REF!</v>
      </c>
      <c r="AA195" s="149" t="e">
        <f>AA196+AA203</f>
        <v>#REF!</v>
      </c>
      <c r="AB195" s="153"/>
      <c r="AC195" s="149" t="e">
        <f>AC196+AC203</f>
        <v>#REF!</v>
      </c>
      <c r="AD195" s="149" t="e">
        <f>AD196+AD203</f>
        <v>#REF!</v>
      </c>
      <c r="AE195" s="153"/>
      <c r="AF195" s="149" t="e">
        <f>AF196+AF203</f>
        <v>#REF!</v>
      </c>
      <c r="AG195" s="149" t="e">
        <f>AG196+AG203</f>
        <v>#REF!</v>
      </c>
    </row>
    <row r="196" spans="1:33" s="56" customFormat="1">
      <c r="A196" s="143" t="s">
        <v>309</v>
      </c>
      <c r="B196" s="143" t="s">
        <v>305</v>
      </c>
      <c r="C196" s="132" t="s">
        <v>52</v>
      </c>
      <c r="D196" s="107" t="s">
        <v>101</v>
      </c>
      <c r="E196" s="123" t="s">
        <v>346</v>
      </c>
      <c r="F196" s="149" t="e">
        <f>H196+W196+Z196+AC196+AF196</f>
        <v>#REF!</v>
      </c>
      <c r="G196" s="153"/>
      <c r="H196" s="149" t="e">
        <f t="shared" si="81"/>
        <v>#REF!</v>
      </c>
      <c r="I196" s="149" t="e">
        <f t="shared" si="82"/>
        <v>#REF!</v>
      </c>
      <c r="J196" s="153"/>
      <c r="K196" s="149" t="e">
        <f>SUM(K197:K202)</f>
        <v>#REF!</v>
      </c>
      <c r="L196" s="149" t="e">
        <f>SUM(L197:L202)</f>
        <v>#REF!</v>
      </c>
      <c r="M196" s="153"/>
      <c r="N196" s="149" t="e">
        <f>SUM(N197:N202)</f>
        <v>#REF!</v>
      </c>
      <c r="O196" s="149" t="e">
        <f>SUM(O197:O202)</f>
        <v>#REF!</v>
      </c>
      <c r="P196" s="153"/>
      <c r="Q196" s="149" t="e">
        <f>SUM(Q197:Q202)</f>
        <v>#REF!</v>
      </c>
      <c r="R196" s="149" t="e">
        <f>SUM(R197:R202)</f>
        <v>#REF!</v>
      </c>
      <c r="S196" s="153"/>
      <c r="T196" s="149" t="e">
        <f>SUM(T197:T202)</f>
        <v>#REF!</v>
      </c>
      <c r="U196" s="149" t="e">
        <f>SUM(U197:U202)</f>
        <v>#REF!</v>
      </c>
      <c r="V196" s="153"/>
      <c r="W196" s="149" t="e">
        <f>SUM(W197:W202)</f>
        <v>#REF!</v>
      </c>
      <c r="X196" s="149" t="e">
        <f>SUM(X197:X202)</f>
        <v>#REF!</v>
      </c>
      <c r="Y196" s="153"/>
      <c r="Z196" s="149" t="e">
        <f>SUM(Z197:Z202)</f>
        <v>#REF!</v>
      </c>
      <c r="AA196" s="149" t="e">
        <f>SUM(AA197:AA202)</f>
        <v>#REF!</v>
      </c>
      <c r="AB196" s="153"/>
      <c r="AC196" s="149" t="e">
        <f>SUM(AC197:AC202)</f>
        <v>#REF!</v>
      </c>
      <c r="AD196" s="149" t="e">
        <f>SUM(AD197:AD202)</f>
        <v>#REF!</v>
      </c>
      <c r="AE196" s="153"/>
      <c r="AF196" s="149" t="e">
        <f>SUM(AF197:AF202)</f>
        <v>#REF!</v>
      </c>
      <c r="AG196" s="149" t="e">
        <f>SUM(AG197:AG202)</f>
        <v>#REF!</v>
      </c>
    </row>
    <row r="197" spans="1:33" s="56" customFormat="1" ht="18.600000000000001" customHeight="1">
      <c r="A197" s="143" t="s">
        <v>309</v>
      </c>
      <c r="B197" s="143" t="s">
        <v>305</v>
      </c>
      <c r="C197" s="133" t="s">
        <v>118</v>
      </c>
      <c r="D197" s="108" t="s">
        <v>103</v>
      </c>
      <c r="E197" s="105" t="s">
        <v>344</v>
      </c>
      <c r="F197" s="149" t="e">
        <f t="shared" ref="F197:F202" si="83">G197+V197+Y197+AB197+AE197</f>
        <v>#REF!</v>
      </c>
      <c r="G197" s="149" t="e">
        <f>J197+M197+P197+S197</f>
        <v>#REF!</v>
      </c>
      <c r="H197" s="149" t="e">
        <f t="shared" si="81"/>
        <v>#REF!</v>
      </c>
      <c r="I197" s="149" t="e">
        <f t="shared" si="82"/>
        <v>#REF!</v>
      </c>
      <c r="J197" s="154" t="e">
        <f>'Ф2-Перечень меропр с прям зат '!#REF!</f>
        <v>#REF!</v>
      </c>
      <c r="K197" s="154" t="e">
        <f>'Ф2-Перечень меропр с прям зат '!#REF!</f>
        <v>#REF!</v>
      </c>
      <c r="L197" s="154" t="e">
        <f>'Ф2-Перечень меропр с прям зат '!#REF!</f>
        <v>#REF!</v>
      </c>
      <c r="M197" s="154" t="e">
        <f>'Ф2-Перечень меропр с прям зат '!#REF!</f>
        <v>#REF!</v>
      </c>
      <c r="N197" s="154" t="e">
        <f>'Ф2-Перечень меропр с прям зат '!#REF!</f>
        <v>#REF!</v>
      </c>
      <c r="O197" s="154" t="e">
        <f>'Ф2-Перечень меропр с прям зат '!#REF!</f>
        <v>#REF!</v>
      </c>
      <c r="P197" s="154" t="e">
        <f>'Ф2-Перечень меропр с прям зат '!#REF!</f>
        <v>#REF!</v>
      </c>
      <c r="Q197" s="154" t="e">
        <f>'Ф2-Перечень меропр с прям зат '!#REF!</f>
        <v>#REF!</v>
      </c>
      <c r="R197" s="154" t="e">
        <f>'Ф2-Перечень меропр с прям зат '!#REF!</f>
        <v>#REF!</v>
      </c>
      <c r="S197" s="154" t="e">
        <f>'Ф2-Перечень меропр с прям зат '!#REF!</f>
        <v>#REF!</v>
      </c>
      <c r="T197" s="154" t="e">
        <f>'Ф2-Перечень меропр с прям зат '!#REF!</f>
        <v>#REF!</v>
      </c>
      <c r="U197" s="154" t="e">
        <f>'Ф2-Перечень меропр с прям зат '!#REF!</f>
        <v>#REF!</v>
      </c>
      <c r="V197" s="154" t="e">
        <f>'Ф2-Перечень меропр с прям зат '!#REF!</f>
        <v>#REF!</v>
      </c>
      <c r="W197" s="154" t="e">
        <f>'Ф2-Перечень меропр с прям зат '!#REF!</f>
        <v>#REF!</v>
      </c>
      <c r="X197" s="154" t="e">
        <f>'Ф2-Перечень меропр с прям зат '!#REF!</f>
        <v>#REF!</v>
      </c>
      <c r="Y197" s="154" t="e">
        <f>'Ф2-Перечень меропр с прям зат '!#REF!</f>
        <v>#REF!</v>
      </c>
      <c r="Z197" s="154" t="e">
        <f>'Ф2-Перечень меропр с прям зат '!#REF!</f>
        <v>#REF!</v>
      </c>
      <c r="AA197" s="154" t="e">
        <f>'Ф2-Перечень меропр с прям зат '!#REF!</f>
        <v>#REF!</v>
      </c>
      <c r="AB197" s="154" t="e">
        <f>'Ф2-Перечень меропр с прям зат '!#REF!</f>
        <v>#REF!</v>
      </c>
      <c r="AC197" s="154" t="e">
        <f>'Ф2-Перечень меропр с прям зат '!#REF!</f>
        <v>#REF!</v>
      </c>
      <c r="AD197" s="154" t="e">
        <f>'Ф2-Перечень меропр с прям зат '!#REF!</f>
        <v>#REF!</v>
      </c>
      <c r="AE197" s="154" t="e">
        <f>'Ф2-Перечень меропр с прям зат '!#REF!</f>
        <v>#REF!</v>
      </c>
      <c r="AF197" s="154" t="e">
        <f>'Ф2-Перечень меропр с прям зат '!#REF!</f>
        <v>#REF!</v>
      </c>
      <c r="AG197" s="154" t="e">
        <f>'Ф2-Перечень меропр с прям зат '!#REF!</f>
        <v>#REF!</v>
      </c>
    </row>
    <row r="198" spans="1:33" s="56" customFormat="1" ht="25.5">
      <c r="A198" s="143" t="s">
        <v>309</v>
      </c>
      <c r="B198" s="143" t="s">
        <v>305</v>
      </c>
      <c r="C198" s="133" t="s">
        <v>119</v>
      </c>
      <c r="D198" s="104" t="s">
        <v>310</v>
      </c>
      <c r="E198" s="105" t="s">
        <v>60</v>
      </c>
      <c r="F198" s="149" t="e">
        <f t="shared" si="83"/>
        <v>#REF!</v>
      </c>
      <c r="G198" s="149" t="e">
        <f>J198+M198+P198+S198</f>
        <v>#REF!</v>
      </c>
      <c r="H198" s="149" t="e">
        <f t="shared" si="81"/>
        <v>#REF!</v>
      </c>
      <c r="I198" s="149" t="e">
        <f t="shared" si="82"/>
        <v>#REF!</v>
      </c>
      <c r="J198" s="154" t="e">
        <f>'Ф2-Перечень меропр с прям зат '!#REF!</f>
        <v>#REF!</v>
      </c>
      <c r="K198" s="154" t="e">
        <f>'Ф2-Перечень меропр с прям зат '!#REF!</f>
        <v>#REF!</v>
      </c>
      <c r="L198" s="154" t="e">
        <f>'Ф2-Перечень меропр с прям зат '!#REF!</f>
        <v>#REF!</v>
      </c>
      <c r="M198" s="154" t="e">
        <f>'Ф2-Перечень меропр с прям зат '!#REF!</f>
        <v>#REF!</v>
      </c>
      <c r="N198" s="154" t="e">
        <f>'Ф2-Перечень меропр с прям зат '!#REF!</f>
        <v>#REF!</v>
      </c>
      <c r="O198" s="154" t="e">
        <f>'Ф2-Перечень меропр с прям зат '!#REF!</f>
        <v>#REF!</v>
      </c>
      <c r="P198" s="154" t="e">
        <f>'Ф2-Перечень меропр с прям зат '!#REF!</f>
        <v>#REF!</v>
      </c>
      <c r="Q198" s="154" t="e">
        <f>'Ф2-Перечень меропр с прям зат '!#REF!</f>
        <v>#REF!</v>
      </c>
      <c r="R198" s="154" t="e">
        <f>'Ф2-Перечень меропр с прям зат '!#REF!</f>
        <v>#REF!</v>
      </c>
      <c r="S198" s="154" t="e">
        <f>'Ф2-Перечень меропр с прям зат '!#REF!</f>
        <v>#REF!</v>
      </c>
      <c r="T198" s="154" t="e">
        <f>'Ф2-Перечень меропр с прям зат '!#REF!</f>
        <v>#REF!</v>
      </c>
      <c r="U198" s="154" t="e">
        <f>'Ф2-Перечень меропр с прям зат '!#REF!</f>
        <v>#REF!</v>
      </c>
      <c r="V198" s="154" t="e">
        <f>'Ф2-Перечень меропр с прям зат '!#REF!</f>
        <v>#REF!</v>
      </c>
      <c r="W198" s="154" t="e">
        <f>'Ф2-Перечень меропр с прям зат '!#REF!</f>
        <v>#REF!</v>
      </c>
      <c r="X198" s="154" t="e">
        <f>'Ф2-Перечень меропр с прям зат '!#REF!</f>
        <v>#REF!</v>
      </c>
      <c r="Y198" s="154" t="e">
        <f>'Ф2-Перечень меропр с прям зат '!#REF!</f>
        <v>#REF!</v>
      </c>
      <c r="Z198" s="154" t="e">
        <f>'Ф2-Перечень меропр с прям зат '!#REF!</f>
        <v>#REF!</v>
      </c>
      <c r="AA198" s="154" t="e">
        <f>'Ф2-Перечень меропр с прям зат '!#REF!</f>
        <v>#REF!</v>
      </c>
      <c r="AB198" s="154" t="e">
        <f>'Ф2-Перечень меропр с прям зат '!#REF!</f>
        <v>#REF!</v>
      </c>
      <c r="AC198" s="154" t="e">
        <f>'Ф2-Перечень меропр с прям зат '!#REF!</f>
        <v>#REF!</v>
      </c>
      <c r="AD198" s="154" t="e">
        <f>'Ф2-Перечень меропр с прям зат '!#REF!</f>
        <v>#REF!</v>
      </c>
      <c r="AE198" s="154" t="e">
        <f>'Ф2-Перечень меропр с прям зат '!#REF!</f>
        <v>#REF!</v>
      </c>
      <c r="AF198" s="154" t="e">
        <f>'Ф2-Перечень меропр с прям зат '!#REF!</f>
        <v>#REF!</v>
      </c>
      <c r="AG198" s="154" t="e">
        <f>'Ф2-Перечень меропр с прям зат '!#REF!</f>
        <v>#REF!</v>
      </c>
    </row>
    <row r="199" spans="1:33" s="56" customFormat="1" ht="25.5">
      <c r="A199" s="143" t="s">
        <v>309</v>
      </c>
      <c r="B199" s="143" t="s">
        <v>305</v>
      </c>
      <c r="C199" s="133" t="s">
        <v>120</v>
      </c>
      <c r="D199" s="104" t="s">
        <v>261</v>
      </c>
      <c r="E199" s="105" t="s">
        <v>351</v>
      </c>
      <c r="F199" s="149" t="e">
        <f t="shared" si="83"/>
        <v>#REF!</v>
      </c>
      <c r="G199" s="149" t="e">
        <f>J199+M199+P199+S199</f>
        <v>#REF!</v>
      </c>
      <c r="H199" s="149" t="e">
        <f t="shared" si="81"/>
        <v>#REF!</v>
      </c>
      <c r="I199" s="149" t="e">
        <f t="shared" si="82"/>
        <v>#REF!</v>
      </c>
      <c r="J199" s="154" t="e">
        <f>'Ф2-Перечень меропр с прям зат '!#REF!</f>
        <v>#REF!</v>
      </c>
      <c r="K199" s="154" t="e">
        <f>'Ф2-Перечень меропр с прям зат '!#REF!</f>
        <v>#REF!</v>
      </c>
      <c r="L199" s="154" t="e">
        <f>'Ф2-Перечень меропр с прям зат '!#REF!</f>
        <v>#REF!</v>
      </c>
      <c r="M199" s="154" t="e">
        <f>'Ф2-Перечень меропр с прям зат '!#REF!</f>
        <v>#REF!</v>
      </c>
      <c r="N199" s="154" t="e">
        <f>'Ф2-Перечень меропр с прям зат '!#REF!</f>
        <v>#REF!</v>
      </c>
      <c r="O199" s="154" t="e">
        <f>'Ф2-Перечень меропр с прям зат '!#REF!</f>
        <v>#REF!</v>
      </c>
      <c r="P199" s="154" t="e">
        <f>'Ф2-Перечень меропр с прям зат '!#REF!</f>
        <v>#REF!</v>
      </c>
      <c r="Q199" s="154" t="e">
        <f>'Ф2-Перечень меропр с прям зат '!#REF!</f>
        <v>#REF!</v>
      </c>
      <c r="R199" s="154" t="e">
        <f>'Ф2-Перечень меропр с прям зат '!#REF!</f>
        <v>#REF!</v>
      </c>
      <c r="S199" s="154" t="e">
        <f>'Ф2-Перечень меропр с прям зат '!#REF!</f>
        <v>#REF!</v>
      </c>
      <c r="T199" s="154" t="e">
        <f>'Ф2-Перечень меропр с прям зат '!#REF!</f>
        <v>#REF!</v>
      </c>
      <c r="U199" s="154" t="e">
        <f>'Ф2-Перечень меропр с прям зат '!#REF!</f>
        <v>#REF!</v>
      </c>
      <c r="V199" s="154" t="e">
        <f>'Ф2-Перечень меропр с прям зат '!#REF!</f>
        <v>#REF!</v>
      </c>
      <c r="W199" s="154" t="e">
        <f>'Ф2-Перечень меропр с прям зат '!#REF!</f>
        <v>#REF!</v>
      </c>
      <c r="X199" s="154" t="e">
        <f>'Ф2-Перечень меропр с прям зат '!#REF!</f>
        <v>#REF!</v>
      </c>
      <c r="Y199" s="154" t="e">
        <f>'Ф2-Перечень меропр с прям зат '!#REF!</f>
        <v>#REF!</v>
      </c>
      <c r="Z199" s="154" t="e">
        <f>'Ф2-Перечень меропр с прям зат '!#REF!</f>
        <v>#REF!</v>
      </c>
      <c r="AA199" s="154" t="e">
        <f>'Ф2-Перечень меропр с прям зат '!#REF!</f>
        <v>#REF!</v>
      </c>
      <c r="AB199" s="154" t="e">
        <f>'Ф2-Перечень меропр с прям зат '!#REF!</f>
        <v>#REF!</v>
      </c>
      <c r="AC199" s="154" t="e">
        <f>'Ф2-Перечень меропр с прям зат '!#REF!</f>
        <v>#REF!</v>
      </c>
      <c r="AD199" s="154" t="e">
        <f>'Ф2-Перечень меропр с прям зат '!#REF!</f>
        <v>#REF!</v>
      </c>
      <c r="AE199" s="154" t="e">
        <f>'Ф2-Перечень меропр с прям зат '!#REF!</f>
        <v>#REF!</v>
      </c>
      <c r="AF199" s="154" t="e">
        <f>'Ф2-Перечень меропр с прям зат '!#REF!</f>
        <v>#REF!</v>
      </c>
      <c r="AG199" s="154" t="e">
        <f>'Ф2-Перечень меропр с прям зат '!#REF!</f>
        <v>#REF!</v>
      </c>
    </row>
    <row r="200" spans="1:33" s="56" customFormat="1">
      <c r="A200" s="143" t="s">
        <v>309</v>
      </c>
      <c r="B200" s="143" t="s">
        <v>305</v>
      </c>
      <c r="C200" s="133" t="s">
        <v>121</v>
      </c>
      <c r="D200" s="104" t="s">
        <v>201</v>
      </c>
      <c r="E200" s="105"/>
      <c r="F200" s="149">
        <f t="shared" si="83"/>
        <v>0</v>
      </c>
      <c r="G200" s="153"/>
      <c r="H200" s="149" t="e">
        <f t="shared" si="81"/>
        <v>#REF!</v>
      </c>
      <c r="I200" s="149" t="e">
        <f t="shared" si="82"/>
        <v>#REF!</v>
      </c>
      <c r="J200" s="153"/>
      <c r="K200" s="154" t="e">
        <f>'Ф2-Перечень меропр с прям зат '!#REF!</f>
        <v>#REF!</v>
      </c>
      <c r="L200" s="154" t="e">
        <f>'Ф2-Перечень меропр с прям зат '!#REF!</f>
        <v>#REF!</v>
      </c>
      <c r="M200" s="153"/>
      <c r="N200" s="154" t="e">
        <f>'Ф2-Перечень меропр с прям зат '!#REF!</f>
        <v>#REF!</v>
      </c>
      <c r="O200" s="154" t="e">
        <f>'Ф2-Перечень меропр с прям зат '!#REF!</f>
        <v>#REF!</v>
      </c>
      <c r="P200" s="153"/>
      <c r="Q200" s="154" t="e">
        <f>'Ф2-Перечень меропр с прям зат '!#REF!</f>
        <v>#REF!</v>
      </c>
      <c r="R200" s="154" t="e">
        <f>'Ф2-Перечень меропр с прям зат '!#REF!</f>
        <v>#REF!</v>
      </c>
      <c r="S200" s="153"/>
      <c r="T200" s="154" t="e">
        <f>'Ф2-Перечень меропр с прям зат '!#REF!</f>
        <v>#REF!</v>
      </c>
      <c r="U200" s="154" t="e">
        <f>'Ф2-Перечень меропр с прям зат '!#REF!</f>
        <v>#REF!</v>
      </c>
      <c r="V200" s="153"/>
      <c r="W200" s="154" t="e">
        <f>'Ф2-Перечень меропр с прям зат '!#REF!</f>
        <v>#REF!</v>
      </c>
      <c r="X200" s="154" t="e">
        <f>'Ф2-Перечень меропр с прям зат '!#REF!</f>
        <v>#REF!</v>
      </c>
      <c r="Y200" s="153"/>
      <c r="Z200" s="154" t="e">
        <f>'Ф2-Перечень меропр с прям зат '!#REF!</f>
        <v>#REF!</v>
      </c>
      <c r="AA200" s="154" t="e">
        <f>'Ф2-Перечень меропр с прям зат '!#REF!</f>
        <v>#REF!</v>
      </c>
      <c r="AB200" s="153"/>
      <c r="AC200" s="154" t="e">
        <f>'Ф2-Перечень меропр с прям зат '!#REF!</f>
        <v>#REF!</v>
      </c>
      <c r="AD200" s="154" t="e">
        <f>'Ф2-Перечень меропр с прям зат '!#REF!</f>
        <v>#REF!</v>
      </c>
      <c r="AE200" s="153"/>
      <c r="AF200" s="154" t="e">
        <f>'Ф2-Перечень меропр с прям зат '!#REF!</f>
        <v>#REF!</v>
      </c>
      <c r="AG200" s="154" t="e">
        <f>'Ф2-Перечень меропр с прям зат '!#REF!</f>
        <v>#REF!</v>
      </c>
    </row>
    <row r="201" spans="1:33" s="56" customFormat="1">
      <c r="A201" s="143" t="s">
        <v>309</v>
      </c>
      <c r="B201" s="143" t="s">
        <v>305</v>
      </c>
      <c r="C201" s="133" t="s">
        <v>122</v>
      </c>
      <c r="D201" s="104" t="s">
        <v>63</v>
      </c>
      <c r="E201" s="105"/>
      <c r="F201" s="149" t="e">
        <f t="shared" si="83"/>
        <v>#REF!</v>
      </c>
      <c r="G201" s="149" t="e">
        <f>J201+M201+P201+S201</f>
        <v>#REF!</v>
      </c>
      <c r="H201" s="149" t="e">
        <f t="shared" si="81"/>
        <v>#REF!</v>
      </c>
      <c r="I201" s="149" t="e">
        <f t="shared" si="82"/>
        <v>#REF!</v>
      </c>
      <c r="J201" s="154" t="e">
        <f>'Ф2-Перечень меропр с прям зат '!#REF!</f>
        <v>#REF!</v>
      </c>
      <c r="K201" s="154" t="e">
        <f>'Ф2-Перечень меропр с прям зат '!#REF!</f>
        <v>#REF!</v>
      </c>
      <c r="L201" s="154" t="e">
        <f>'Ф2-Перечень меропр с прям зат '!#REF!</f>
        <v>#REF!</v>
      </c>
      <c r="M201" s="154" t="e">
        <f>'Ф2-Перечень меропр с прям зат '!#REF!</f>
        <v>#REF!</v>
      </c>
      <c r="N201" s="154" t="e">
        <f>'Ф2-Перечень меропр с прям зат '!#REF!</f>
        <v>#REF!</v>
      </c>
      <c r="O201" s="154" t="e">
        <f>'Ф2-Перечень меропр с прям зат '!#REF!</f>
        <v>#REF!</v>
      </c>
      <c r="P201" s="154" t="e">
        <f>'Ф2-Перечень меропр с прям зат '!#REF!</f>
        <v>#REF!</v>
      </c>
      <c r="Q201" s="154" t="e">
        <f>'Ф2-Перечень меропр с прям зат '!#REF!</f>
        <v>#REF!</v>
      </c>
      <c r="R201" s="154" t="e">
        <f>'Ф2-Перечень меропр с прям зат '!#REF!</f>
        <v>#REF!</v>
      </c>
      <c r="S201" s="154" t="e">
        <f>'Ф2-Перечень меропр с прям зат '!#REF!</f>
        <v>#REF!</v>
      </c>
      <c r="T201" s="154" t="e">
        <f>'Ф2-Перечень меропр с прям зат '!#REF!</f>
        <v>#REF!</v>
      </c>
      <c r="U201" s="154" t="e">
        <f>'Ф2-Перечень меропр с прям зат '!#REF!</f>
        <v>#REF!</v>
      </c>
      <c r="V201" s="154" t="e">
        <f>'Ф2-Перечень меропр с прям зат '!#REF!</f>
        <v>#REF!</v>
      </c>
      <c r="W201" s="154" t="e">
        <f>'Ф2-Перечень меропр с прям зат '!#REF!</f>
        <v>#REF!</v>
      </c>
      <c r="X201" s="154" t="e">
        <f>'Ф2-Перечень меропр с прям зат '!#REF!</f>
        <v>#REF!</v>
      </c>
      <c r="Y201" s="154" t="e">
        <f>'Ф2-Перечень меропр с прям зат '!#REF!</f>
        <v>#REF!</v>
      </c>
      <c r="Z201" s="154" t="e">
        <f>'Ф2-Перечень меропр с прям зат '!#REF!</f>
        <v>#REF!</v>
      </c>
      <c r="AA201" s="154" t="e">
        <f>'Ф2-Перечень меропр с прям зат '!#REF!</f>
        <v>#REF!</v>
      </c>
      <c r="AB201" s="154" t="e">
        <f>'Ф2-Перечень меропр с прям зат '!#REF!</f>
        <v>#REF!</v>
      </c>
      <c r="AC201" s="154" t="e">
        <f>'Ф2-Перечень меропр с прям зат '!#REF!</f>
        <v>#REF!</v>
      </c>
      <c r="AD201" s="154" t="e">
        <f>'Ф2-Перечень меропр с прям зат '!#REF!</f>
        <v>#REF!</v>
      </c>
      <c r="AE201" s="154" t="e">
        <f>'Ф2-Перечень меропр с прям зат '!#REF!</f>
        <v>#REF!</v>
      </c>
      <c r="AF201" s="154" t="e">
        <f>'Ф2-Перечень меропр с прям зат '!#REF!</f>
        <v>#REF!</v>
      </c>
      <c r="AG201" s="154" t="e">
        <f>'Ф2-Перечень меропр с прям зат '!#REF!</f>
        <v>#REF!</v>
      </c>
    </row>
    <row r="202" spans="1:33" s="56" customFormat="1" ht="15" customHeight="1">
      <c r="A202" s="143" t="s">
        <v>309</v>
      </c>
      <c r="B202" s="143" t="s">
        <v>305</v>
      </c>
      <c r="C202" s="133" t="s">
        <v>123</v>
      </c>
      <c r="D202" s="104" t="s">
        <v>64</v>
      </c>
      <c r="E202" s="105" t="s">
        <v>351</v>
      </c>
      <c r="F202" s="149" t="e">
        <f t="shared" si="83"/>
        <v>#REF!</v>
      </c>
      <c r="G202" s="149" t="e">
        <f>J202+M202+P202+S202</f>
        <v>#REF!</v>
      </c>
      <c r="H202" s="149" t="e">
        <f t="shared" si="81"/>
        <v>#REF!</v>
      </c>
      <c r="I202" s="149" t="e">
        <f t="shared" si="82"/>
        <v>#REF!</v>
      </c>
      <c r="J202" s="154" t="e">
        <f>'Ф2-Перечень меропр с прям зат '!#REF!</f>
        <v>#REF!</v>
      </c>
      <c r="K202" s="154" t="e">
        <f>'Ф2-Перечень меропр с прям зат '!#REF!</f>
        <v>#REF!</v>
      </c>
      <c r="L202" s="154" t="e">
        <f>'Ф2-Перечень меропр с прям зат '!#REF!</f>
        <v>#REF!</v>
      </c>
      <c r="M202" s="154" t="e">
        <f>'Ф2-Перечень меропр с прям зат '!#REF!</f>
        <v>#REF!</v>
      </c>
      <c r="N202" s="154" t="e">
        <f>'Ф2-Перечень меропр с прям зат '!#REF!</f>
        <v>#REF!</v>
      </c>
      <c r="O202" s="154" t="e">
        <f>'Ф2-Перечень меропр с прям зат '!#REF!</f>
        <v>#REF!</v>
      </c>
      <c r="P202" s="154" t="e">
        <f>'Ф2-Перечень меропр с прям зат '!#REF!</f>
        <v>#REF!</v>
      </c>
      <c r="Q202" s="154" t="e">
        <f>'Ф2-Перечень меропр с прям зат '!#REF!</f>
        <v>#REF!</v>
      </c>
      <c r="R202" s="154" t="e">
        <f>'Ф2-Перечень меропр с прям зат '!#REF!</f>
        <v>#REF!</v>
      </c>
      <c r="S202" s="154" t="e">
        <f>'Ф2-Перечень меропр с прям зат '!#REF!</f>
        <v>#REF!</v>
      </c>
      <c r="T202" s="154" t="e">
        <f>'Ф2-Перечень меропр с прям зат '!#REF!</f>
        <v>#REF!</v>
      </c>
      <c r="U202" s="154" t="e">
        <f>'Ф2-Перечень меропр с прям зат '!#REF!</f>
        <v>#REF!</v>
      </c>
      <c r="V202" s="154" t="e">
        <f>'Ф2-Перечень меропр с прям зат '!#REF!</f>
        <v>#REF!</v>
      </c>
      <c r="W202" s="154" t="e">
        <f>'Ф2-Перечень меропр с прям зат '!#REF!</f>
        <v>#REF!</v>
      </c>
      <c r="X202" s="154" t="e">
        <f>'Ф2-Перечень меропр с прям зат '!#REF!</f>
        <v>#REF!</v>
      </c>
      <c r="Y202" s="154" t="e">
        <f>'Ф2-Перечень меропр с прям зат '!#REF!</f>
        <v>#REF!</v>
      </c>
      <c r="Z202" s="154" t="e">
        <f>'Ф2-Перечень меропр с прям зат '!#REF!</f>
        <v>#REF!</v>
      </c>
      <c r="AA202" s="154" t="e">
        <f>'Ф2-Перечень меропр с прям зат '!#REF!</f>
        <v>#REF!</v>
      </c>
      <c r="AB202" s="154" t="e">
        <f>'Ф2-Перечень меропр с прям зат '!#REF!</f>
        <v>#REF!</v>
      </c>
      <c r="AC202" s="154" t="e">
        <f>'Ф2-Перечень меропр с прям зат '!#REF!</f>
        <v>#REF!</v>
      </c>
      <c r="AD202" s="154" t="e">
        <f>'Ф2-Перечень меропр с прям зат '!#REF!</f>
        <v>#REF!</v>
      </c>
      <c r="AE202" s="154" t="e">
        <f>'Ф2-Перечень меропр с прям зат '!#REF!</f>
        <v>#REF!</v>
      </c>
      <c r="AF202" s="154" t="e">
        <f>'Ф2-Перечень меропр с прям зат '!#REF!</f>
        <v>#REF!</v>
      </c>
      <c r="AG202" s="154" t="e">
        <f>'Ф2-Перечень меропр с прям зат '!#REF!</f>
        <v>#REF!</v>
      </c>
    </row>
    <row r="203" spans="1:33" s="56" customFormat="1">
      <c r="A203" s="143" t="s">
        <v>309</v>
      </c>
      <c r="B203" s="143" t="s">
        <v>305</v>
      </c>
      <c r="C203" s="132" t="s">
        <v>53</v>
      </c>
      <c r="D203" s="103" t="s">
        <v>102</v>
      </c>
      <c r="E203" s="123" t="s">
        <v>346</v>
      </c>
      <c r="F203" s="149" t="e">
        <f>H203+W203+Z203+AC203+AF203</f>
        <v>#REF!</v>
      </c>
      <c r="G203" s="153"/>
      <c r="H203" s="149" t="e">
        <f t="shared" si="81"/>
        <v>#REF!</v>
      </c>
      <c r="I203" s="149" t="e">
        <f t="shared" si="82"/>
        <v>#REF!</v>
      </c>
      <c r="J203" s="153"/>
      <c r="K203" s="149" t="e">
        <f>SUM(K204:K209)</f>
        <v>#REF!</v>
      </c>
      <c r="L203" s="149" t="e">
        <f>SUM(L204:L209)</f>
        <v>#REF!</v>
      </c>
      <c r="M203" s="153"/>
      <c r="N203" s="149" t="e">
        <f>SUM(N204:N209)</f>
        <v>#REF!</v>
      </c>
      <c r="O203" s="149" t="e">
        <f>SUM(O204:O209)</f>
        <v>#REF!</v>
      </c>
      <c r="P203" s="153"/>
      <c r="Q203" s="149" t="e">
        <f>SUM(Q204:Q209)</f>
        <v>#REF!</v>
      </c>
      <c r="R203" s="149" t="e">
        <f>SUM(R204:R209)</f>
        <v>#REF!</v>
      </c>
      <c r="S203" s="153"/>
      <c r="T203" s="149" t="e">
        <f>SUM(T204:T209)</f>
        <v>#REF!</v>
      </c>
      <c r="U203" s="149" t="e">
        <f>SUM(U204:U209)</f>
        <v>#REF!</v>
      </c>
      <c r="V203" s="153"/>
      <c r="W203" s="149" t="e">
        <f>SUM(W204:W209)</f>
        <v>#REF!</v>
      </c>
      <c r="X203" s="149" t="e">
        <f>SUM(X204:X209)</f>
        <v>#REF!</v>
      </c>
      <c r="Y203" s="153"/>
      <c r="Z203" s="149" t="e">
        <f>SUM(Z204:Z209)</f>
        <v>#REF!</v>
      </c>
      <c r="AA203" s="149" t="e">
        <f>SUM(AA204:AA209)</f>
        <v>#REF!</v>
      </c>
      <c r="AB203" s="153"/>
      <c r="AC203" s="149" t="e">
        <f>SUM(AC204:AC209)</f>
        <v>#REF!</v>
      </c>
      <c r="AD203" s="149" t="e">
        <f>SUM(AD204:AD209)</f>
        <v>#REF!</v>
      </c>
      <c r="AE203" s="153"/>
      <c r="AF203" s="149" t="e">
        <f>SUM(AF204:AF209)</f>
        <v>#REF!</v>
      </c>
      <c r="AG203" s="149" t="e">
        <f>SUM(AG204:AG209)</f>
        <v>#REF!</v>
      </c>
    </row>
    <row r="204" spans="1:33" s="56" customFormat="1" ht="15" customHeight="1">
      <c r="A204" s="143" t="s">
        <v>309</v>
      </c>
      <c r="B204" s="143" t="s">
        <v>305</v>
      </c>
      <c r="C204" s="133" t="s">
        <v>124</v>
      </c>
      <c r="D204" s="104" t="s">
        <v>103</v>
      </c>
      <c r="E204" s="105" t="s">
        <v>344</v>
      </c>
      <c r="F204" s="149" t="e">
        <f t="shared" ref="F204:F209" si="84">G204+V204+Y204+AB204+AE204</f>
        <v>#REF!</v>
      </c>
      <c r="G204" s="149" t="e">
        <f>J204+M204+P204+S204</f>
        <v>#REF!</v>
      </c>
      <c r="H204" s="149" t="e">
        <f t="shared" si="81"/>
        <v>#REF!</v>
      </c>
      <c r="I204" s="149" t="e">
        <f t="shared" si="82"/>
        <v>#REF!</v>
      </c>
      <c r="J204" s="154" t="e">
        <f>'Ф2-Перечень меропр с прям зат '!#REF!</f>
        <v>#REF!</v>
      </c>
      <c r="K204" s="154" t="e">
        <f>'Ф2-Перечень меропр с прям зат '!#REF!</f>
        <v>#REF!</v>
      </c>
      <c r="L204" s="154" t="e">
        <f>'Ф2-Перечень меропр с прям зат '!#REF!</f>
        <v>#REF!</v>
      </c>
      <c r="M204" s="154" t="e">
        <f>'Ф2-Перечень меропр с прям зат '!#REF!</f>
        <v>#REF!</v>
      </c>
      <c r="N204" s="154" t="e">
        <f>'Ф2-Перечень меропр с прям зат '!#REF!</f>
        <v>#REF!</v>
      </c>
      <c r="O204" s="154" t="e">
        <f>'Ф2-Перечень меропр с прям зат '!#REF!</f>
        <v>#REF!</v>
      </c>
      <c r="P204" s="154" t="e">
        <f>'Ф2-Перечень меропр с прям зат '!#REF!</f>
        <v>#REF!</v>
      </c>
      <c r="Q204" s="154" t="e">
        <f>'Ф2-Перечень меропр с прям зат '!#REF!</f>
        <v>#REF!</v>
      </c>
      <c r="R204" s="154" t="e">
        <f>'Ф2-Перечень меропр с прям зат '!#REF!</f>
        <v>#REF!</v>
      </c>
      <c r="S204" s="154" t="e">
        <f>'Ф2-Перечень меропр с прям зат '!#REF!</f>
        <v>#REF!</v>
      </c>
      <c r="T204" s="154" t="e">
        <f>'Ф2-Перечень меропр с прям зат '!#REF!</f>
        <v>#REF!</v>
      </c>
      <c r="U204" s="154" t="e">
        <f>'Ф2-Перечень меропр с прям зат '!#REF!</f>
        <v>#REF!</v>
      </c>
      <c r="V204" s="154" t="e">
        <f>'Ф2-Перечень меропр с прям зат '!#REF!</f>
        <v>#REF!</v>
      </c>
      <c r="W204" s="154" t="e">
        <f>'Ф2-Перечень меропр с прям зат '!#REF!</f>
        <v>#REF!</v>
      </c>
      <c r="X204" s="154" t="e">
        <f>'Ф2-Перечень меропр с прям зат '!#REF!</f>
        <v>#REF!</v>
      </c>
      <c r="Y204" s="154" t="e">
        <f>'Ф2-Перечень меропр с прям зат '!#REF!</f>
        <v>#REF!</v>
      </c>
      <c r="Z204" s="154" t="e">
        <f>'Ф2-Перечень меропр с прям зат '!#REF!</f>
        <v>#REF!</v>
      </c>
      <c r="AA204" s="154" t="e">
        <f>'Ф2-Перечень меропр с прям зат '!#REF!</f>
        <v>#REF!</v>
      </c>
      <c r="AB204" s="154" t="e">
        <f>'Ф2-Перечень меропр с прям зат '!#REF!</f>
        <v>#REF!</v>
      </c>
      <c r="AC204" s="154" t="e">
        <f>'Ф2-Перечень меропр с прям зат '!#REF!</f>
        <v>#REF!</v>
      </c>
      <c r="AD204" s="154" t="e">
        <f>'Ф2-Перечень меропр с прям зат '!#REF!</f>
        <v>#REF!</v>
      </c>
      <c r="AE204" s="154" t="e">
        <f>'Ф2-Перечень меропр с прям зат '!#REF!</f>
        <v>#REF!</v>
      </c>
      <c r="AF204" s="154" t="e">
        <f>'Ф2-Перечень меропр с прям зат '!#REF!</f>
        <v>#REF!</v>
      </c>
      <c r="AG204" s="154" t="e">
        <f>'Ф2-Перечень меропр с прям зат '!#REF!</f>
        <v>#REF!</v>
      </c>
    </row>
    <row r="205" spans="1:33" s="56" customFormat="1" ht="15" customHeight="1">
      <c r="A205" s="143" t="s">
        <v>309</v>
      </c>
      <c r="B205" s="143" t="s">
        <v>305</v>
      </c>
      <c r="C205" s="133" t="s">
        <v>125</v>
      </c>
      <c r="D205" s="104" t="s">
        <v>310</v>
      </c>
      <c r="E205" s="105" t="s">
        <v>60</v>
      </c>
      <c r="F205" s="149" t="e">
        <f t="shared" si="84"/>
        <v>#REF!</v>
      </c>
      <c r="G205" s="149" t="e">
        <f>J205+M205+P205+S205</f>
        <v>#REF!</v>
      </c>
      <c r="H205" s="149" t="e">
        <f t="shared" si="81"/>
        <v>#REF!</v>
      </c>
      <c r="I205" s="149" t="e">
        <f t="shared" si="82"/>
        <v>#REF!</v>
      </c>
      <c r="J205" s="154" t="e">
        <f>'Ф2-Перечень меропр с прям зат '!#REF!</f>
        <v>#REF!</v>
      </c>
      <c r="K205" s="154" t="e">
        <f>'Ф2-Перечень меропр с прям зат '!#REF!</f>
        <v>#REF!</v>
      </c>
      <c r="L205" s="154" t="e">
        <f>'Ф2-Перечень меропр с прям зат '!#REF!</f>
        <v>#REF!</v>
      </c>
      <c r="M205" s="154" t="e">
        <f>'Ф2-Перечень меропр с прям зат '!#REF!</f>
        <v>#REF!</v>
      </c>
      <c r="N205" s="154" t="e">
        <f>'Ф2-Перечень меропр с прям зат '!#REF!</f>
        <v>#REF!</v>
      </c>
      <c r="O205" s="154" t="e">
        <f>'Ф2-Перечень меропр с прям зат '!#REF!</f>
        <v>#REF!</v>
      </c>
      <c r="P205" s="154" t="e">
        <f>'Ф2-Перечень меропр с прям зат '!#REF!</f>
        <v>#REF!</v>
      </c>
      <c r="Q205" s="154" t="e">
        <f>'Ф2-Перечень меропр с прям зат '!#REF!</f>
        <v>#REF!</v>
      </c>
      <c r="R205" s="154" t="e">
        <f>'Ф2-Перечень меропр с прям зат '!#REF!</f>
        <v>#REF!</v>
      </c>
      <c r="S205" s="154" t="e">
        <f>'Ф2-Перечень меропр с прям зат '!#REF!</f>
        <v>#REF!</v>
      </c>
      <c r="T205" s="154" t="e">
        <f>'Ф2-Перечень меропр с прям зат '!#REF!</f>
        <v>#REF!</v>
      </c>
      <c r="U205" s="154" t="e">
        <f>'Ф2-Перечень меропр с прям зат '!#REF!</f>
        <v>#REF!</v>
      </c>
      <c r="V205" s="154" t="e">
        <f>'Ф2-Перечень меропр с прям зат '!#REF!</f>
        <v>#REF!</v>
      </c>
      <c r="W205" s="154" t="e">
        <f>'Ф2-Перечень меропр с прям зат '!#REF!</f>
        <v>#REF!</v>
      </c>
      <c r="X205" s="154" t="e">
        <f>'Ф2-Перечень меропр с прям зат '!#REF!</f>
        <v>#REF!</v>
      </c>
      <c r="Y205" s="154" t="e">
        <f>'Ф2-Перечень меропр с прям зат '!#REF!</f>
        <v>#REF!</v>
      </c>
      <c r="Z205" s="154" t="e">
        <f>'Ф2-Перечень меропр с прям зат '!#REF!</f>
        <v>#REF!</v>
      </c>
      <c r="AA205" s="154" t="e">
        <f>'Ф2-Перечень меропр с прям зат '!#REF!</f>
        <v>#REF!</v>
      </c>
      <c r="AB205" s="154" t="e">
        <f>'Ф2-Перечень меропр с прям зат '!#REF!</f>
        <v>#REF!</v>
      </c>
      <c r="AC205" s="154" t="e">
        <f>'Ф2-Перечень меропр с прям зат '!#REF!</f>
        <v>#REF!</v>
      </c>
      <c r="AD205" s="154" t="e">
        <f>'Ф2-Перечень меропр с прям зат '!#REF!</f>
        <v>#REF!</v>
      </c>
      <c r="AE205" s="154" t="e">
        <f>'Ф2-Перечень меропр с прям зат '!#REF!</f>
        <v>#REF!</v>
      </c>
      <c r="AF205" s="154" t="e">
        <f>'Ф2-Перечень меропр с прям зат '!#REF!</f>
        <v>#REF!</v>
      </c>
      <c r="AG205" s="154" t="e">
        <f>'Ф2-Перечень меропр с прям зат '!#REF!</f>
        <v>#REF!</v>
      </c>
    </row>
    <row r="206" spans="1:33" s="56" customFormat="1" ht="15" customHeight="1">
      <c r="A206" s="143" t="s">
        <v>309</v>
      </c>
      <c r="B206" s="143" t="s">
        <v>305</v>
      </c>
      <c r="C206" s="133" t="s">
        <v>126</v>
      </c>
      <c r="D206" s="104" t="s">
        <v>261</v>
      </c>
      <c r="E206" s="105" t="s">
        <v>351</v>
      </c>
      <c r="F206" s="149" t="e">
        <f t="shared" si="84"/>
        <v>#REF!</v>
      </c>
      <c r="G206" s="149" t="e">
        <f>J206+M206+P206+S206</f>
        <v>#REF!</v>
      </c>
      <c r="H206" s="149" t="e">
        <f t="shared" si="81"/>
        <v>#REF!</v>
      </c>
      <c r="I206" s="149" t="e">
        <f t="shared" si="82"/>
        <v>#REF!</v>
      </c>
      <c r="J206" s="154" t="e">
        <f>'Ф2-Перечень меропр с прям зат '!#REF!</f>
        <v>#REF!</v>
      </c>
      <c r="K206" s="154" t="e">
        <f>'Ф2-Перечень меропр с прям зат '!#REF!</f>
        <v>#REF!</v>
      </c>
      <c r="L206" s="154" t="e">
        <f>'Ф2-Перечень меропр с прям зат '!#REF!</f>
        <v>#REF!</v>
      </c>
      <c r="M206" s="154" t="e">
        <f>'Ф2-Перечень меропр с прям зат '!#REF!</f>
        <v>#REF!</v>
      </c>
      <c r="N206" s="154" t="e">
        <f>'Ф2-Перечень меропр с прям зат '!#REF!</f>
        <v>#REF!</v>
      </c>
      <c r="O206" s="154" t="e">
        <f>'Ф2-Перечень меропр с прям зат '!#REF!</f>
        <v>#REF!</v>
      </c>
      <c r="P206" s="154" t="e">
        <f>'Ф2-Перечень меропр с прям зат '!#REF!</f>
        <v>#REF!</v>
      </c>
      <c r="Q206" s="154" t="e">
        <f>'Ф2-Перечень меропр с прям зат '!#REF!</f>
        <v>#REF!</v>
      </c>
      <c r="R206" s="154" t="e">
        <f>'Ф2-Перечень меропр с прям зат '!#REF!</f>
        <v>#REF!</v>
      </c>
      <c r="S206" s="154" t="e">
        <f>'Ф2-Перечень меропр с прям зат '!#REF!</f>
        <v>#REF!</v>
      </c>
      <c r="T206" s="154" t="e">
        <f>'Ф2-Перечень меропр с прям зат '!#REF!</f>
        <v>#REF!</v>
      </c>
      <c r="U206" s="154" t="e">
        <f>'Ф2-Перечень меропр с прям зат '!#REF!</f>
        <v>#REF!</v>
      </c>
      <c r="V206" s="154" t="e">
        <f>'Ф2-Перечень меропр с прям зат '!#REF!</f>
        <v>#REF!</v>
      </c>
      <c r="W206" s="154" t="e">
        <f>'Ф2-Перечень меропр с прям зат '!#REF!</f>
        <v>#REF!</v>
      </c>
      <c r="X206" s="154" t="e">
        <f>'Ф2-Перечень меропр с прям зат '!#REF!</f>
        <v>#REF!</v>
      </c>
      <c r="Y206" s="154" t="e">
        <f>'Ф2-Перечень меропр с прям зат '!#REF!</f>
        <v>#REF!</v>
      </c>
      <c r="Z206" s="154" t="e">
        <f>'Ф2-Перечень меропр с прям зат '!#REF!</f>
        <v>#REF!</v>
      </c>
      <c r="AA206" s="154" t="e">
        <f>'Ф2-Перечень меропр с прям зат '!#REF!</f>
        <v>#REF!</v>
      </c>
      <c r="AB206" s="154" t="e">
        <f>'Ф2-Перечень меропр с прям зат '!#REF!</f>
        <v>#REF!</v>
      </c>
      <c r="AC206" s="154" t="e">
        <f>'Ф2-Перечень меропр с прям зат '!#REF!</f>
        <v>#REF!</v>
      </c>
      <c r="AD206" s="154" t="e">
        <f>'Ф2-Перечень меропр с прям зат '!#REF!</f>
        <v>#REF!</v>
      </c>
      <c r="AE206" s="154" t="e">
        <f>'Ф2-Перечень меропр с прям зат '!#REF!</f>
        <v>#REF!</v>
      </c>
      <c r="AF206" s="154" t="e">
        <f>'Ф2-Перечень меропр с прям зат '!#REF!</f>
        <v>#REF!</v>
      </c>
      <c r="AG206" s="154" t="e">
        <f>'Ф2-Перечень меропр с прям зат '!#REF!</f>
        <v>#REF!</v>
      </c>
    </row>
    <row r="207" spans="1:33" s="56" customFormat="1" ht="15" customHeight="1">
      <c r="A207" s="143" t="s">
        <v>309</v>
      </c>
      <c r="B207" s="143" t="s">
        <v>305</v>
      </c>
      <c r="C207" s="133" t="s">
        <v>127</v>
      </c>
      <c r="D207" s="104" t="s">
        <v>201</v>
      </c>
      <c r="E207" s="105"/>
      <c r="F207" s="149">
        <f t="shared" si="84"/>
        <v>0</v>
      </c>
      <c r="G207" s="153"/>
      <c r="H207" s="149" t="e">
        <f t="shared" si="81"/>
        <v>#REF!</v>
      </c>
      <c r="I207" s="149" t="e">
        <f t="shared" si="82"/>
        <v>#REF!</v>
      </c>
      <c r="J207" s="153"/>
      <c r="K207" s="154" t="e">
        <f>'Ф2-Перечень меропр с прям зат '!#REF!</f>
        <v>#REF!</v>
      </c>
      <c r="L207" s="154" t="e">
        <f>'Ф2-Перечень меропр с прям зат '!#REF!</f>
        <v>#REF!</v>
      </c>
      <c r="M207" s="153"/>
      <c r="N207" s="154" t="e">
        <f>'Ф2-Перечень меропр с прям зат '!#REF!</f>
        <v>#REF!</v>
      </c>
      <c r="O207" s="154" t="e">
        <f>'Ф2-Перечень меропр с прям зат '!#REF!</f>
        <v>#REF!</v>
      </c>
      <c r="P207" s="153"/>
      <c r="Q207" s="154" t="e">
        <f>'Ф2-Перечень меропр с прям зат '!#REF!</f>
        <v>#REF!</v>
      </c>
      <c r="R207" s="154" t="e">
        <f>'Ф2-Перечень меропр с прям зат '!#REF!</f>
        <v>#REF!</v>
      </c>
      <c r="S207" s="153"/>
      <c r="T207" s="154" t="e">
        <f>'Ф2-Перечень меропр с прям зат '!#REF!</f>
        <v>#REF!</v>
      </c>
      <c r="U207" s="154" t="e">
        <f>'Ф2-Перечень меропр с прям зат '!#REF!</f>
        <v>#REF!</v>
      </c>
      <c r="V207" s="153"/>
      <c r="W207" s="154" t="e">
        <f>'Ф2-Перечень меропр с прям зат '!#REF!</f>
        <v>#REF!</v>
      </c>
      <c r="X207" s="154" t="e">
        <f>'Ф2-Перечень меропр с прям зат '!#REF!</f>
        <v>#REF!</v>
      </c>
      <c r="Y207" s="153"/>
      <c r="Z207" s="154" t="e">
        <f>'Ф2-Перечень меропр с прям зат '!#REF!</f>
        <v>#REF!</v>
      </c>
      <c r="AA207" s="154" t="e">
        <f>'Ф2-Перечень меропр с прям зат '!#REF!</f>
        <v>#REF!</v>
      </c>
      <c r="AB207" s="153"/>
      <c r="AC207" s="154" t="e">
        <f>'Ф2-Перечень меропр с прям зат '!#REF!</f>
        <v>#REF!</v>
      </c>
      <c r="AD207" s="154" t="e">
        <f>'Ф2-Перечень меропр с прям зат '!#REF!</f>
        <v>#REF!</v>
      </c>
      <c r="AE207" s="153"/>
      <c r="AF207" s="154" t="e">
        <f>'Ф2-Перечень меропр с прям зат '!#REF!</f>
        <v>#REF!</v>
      </c>
      <c r="AG207" s="154" t="e">
        <f>'Ф2-Перечень меропр с прям зат '!#REF!</f>
        <v>#REF!</v>
      </c>
    </row>
    <row r="208" spans="1:33" s="56" customFormat="1" ht="15" customHeight="1">
      <c r="A208" s="143" t="s">
        <v>309</v>
      </c>
      <c r="B208" s="143" t="s">
        <v>305</v>
      </c>
      <c r="C208" s="133" t="s">
        <v>128</v>
      </c>
      <c r="D208" s="104" t="s">
        <v>63</v>
      </c>
      <c r="E208" s="105"/>
      <c r="F208" s="149" t="e">
        <f t="shared" si="84"/>
        <v>#REF!</v>
      </c>
      <c r="G208" s="149" t="e">
        <f>J208+M208+P208+S208</f>
        <v>#REF!</v>
      </c>
      <c r="H208" s="149" t="e">
        <f t="shared" si="81"/>
        <v>#REF!</v>
      </c>
      <c r="I208" s="149" t="e">
        <f t="shared" si="82"/>
        <v>#REF!</v>
      </c>
      <c r="J208" s="154" t="e">
        <f>'Ф2-Перечень меропр с прям зат '!#REF!</f>
        <v>#REF!</v>
      </c>
      <c r="K208" s="154" t="e">
        <f>'Ф2-Перечень меропр с прям зат '!#REF!</f>
        <v>#REF!</v>
      </c>
      <c r="L208" s="154" t="e">
        <f>'Ф2-Перечень меропр с прям зат '!#REF!</f>
        <v>#REF!</v>
      </c>
      <c r="M208" s="154" t="e">
        <f>'Ф2-Перечень меропр с прям зат '!#REF!</f>
        <v>#REF!</v>
      </c>
      <c r="N208" s="154" t="e">
        <f>'Ф2-Перечень меропр с прям зат '!#REF!</f>
        <v>#REF!</v>
      </c>
      <c r="O208" s="154" t="e">
        <f>'Ф2-Перечень меропр с прям зат '!#REF!</f>
        <v>#REF!</v>
      </c>
      <c r="P208" s="154" t="e">
        <f>'Ф2-Перечень меропр с прям зат '!#REF!</f>
        <v>#REF!</v>
      </c>
      <c r="Q208" s="154" t="e">
        <f>'Ф2-Перечень меропр с прям зат '!#REF!</f>
        <v>#REF!</v>
      </c>
      <c r="R208" s="154" t="e">
        <f>'Ф2-Перечень меропр с прям зат '!#REF!</f>
        <v>#REF!</v>
      </c>
      <c r="S208" s="154" t="e">
        <f>'Ф2-Перечень меропр с прям зат '!#REF!</f>
        <v>#REF!</v>
      </c>
      <c r="T208" s="154" t="e">
        <f>'Ф2-Перечень меропр с прям зат '!#REF!</f>
        <v>#REF!</v>
      </c>
      <c r="U208" s="154" t="e">
        <f>'Ф2-Перечень меропр с прям зат '!#REF!</f>
        <v>#REF!</v>
      </c>
      <c r="V208" s="154" t="e">
        <f>'Ф2-Перечень меропр с прям зат '!#REF!</f>
        <v>#REF!</v>
      </c>
      <c r="W208" s="154" t="e">
        <f>'Ф2-Перечень меропр с прям зат '!#REF!</f>
        <v>#REF!</v>
      </c>
      <c r="X208" s="154" t="e">
        <f>'Ф2-Перечень меропр с прям зат '!#REF!</f>
        <v>#REF!</v>
      </c>
      <c r="Y208" s="154" t="e">
        <f>'Ф2-Перечень меропр с прям зат '!#REF!</f>
        <v>#REF!</v>
      </c>
      <c r="Z208" s="154" t="e">
        <f>'Ф2-Перечень меропр с прям зат '!#REF!</f>
        <v>#REF!</v>
      </c>
      <c r="AA208" s="154" t="e">
        <f>'Ф2-Перечень меропр с прям зат '!#REF!</f>
        <v>#REF!</v>
      </c>
      <c r="AB208" s="154" t="e">
        <f>'Ф2-Перечень меропр с прям зат '!#REF!</f>
        <v>#REF!</v>
      </c>
      <c r="AC208" s="154" t="e">
        <f>'Ф2-Перечень меропр с прям зат '!#REF!</f>
        <v>#REF!</v>
      </c>
      <c r="AD208" s="154" t="e">
        <f>'Ф2-Перечень меропр с прям зат '!#REF!</f>
        <v>#REF!</v>
      </c>
      <c r="AE208" s="154" t="e">
        <f>'Ф2-Перечень меропр с прям зат '!#REF!</f>
        <v>#REF!</v>
      </c>
      <c r="AF208" s="154" t="e">
        <f>'Ф2-Перечень меропр с прям зат '!#REF!</f>
        <v>#REF!</v>
      </c>
      <c r="AG208" s="154" t="e">
        <f>'Ф2-Перечень меропр с прям зат '!#REF!</f>
        <v>#REF!</v>
      </c>
    </row>
    <row r="209" spans="1:34" s="56" customFormat="1" ht="15" customHeight="1">
      <c r="A209" s="143" t="s">
        <v>309</v>
      </c>
      <c r="B209" s="143" t="s">
        <v>305</v>
      </c>
      <c r="C209" s="133" t="s">
        <v>129</v>
      </c>
      <c r="D209" s="104" t="s">
        <v>64</v>
      </c>
      <c r="E209" s="105" t="s">
        <v>351</v>
      </c>
      <c r="F209" s="149" t="e">
        <f t="shared" si="84"/>
        <v>#REF!</v>
      </c>
      <c r="G209" s="149" t="e">
        <f>J209+M209+P209+S209</f>
        <v>#REF!</v>
      </c>
      <c r="H209" s="149" t="e">
        <f t="shared" si="81"/>
        <v>#REF!</v>
      </c>
      <c r="I209" s="149" t="e">
        <f t="shared" si="82"/>
        <v>#REF!</v>
      </c>
      <c r="J209" s="154" t="e">
        <f>'Ф2-Перечень меропр с прям зат '!#REF!</f>
        <v>#REF!</v>
      </c>
      <c r="K209" s="154" t="e">
        <f>'Ф2-Перечень меропр с прям зат '!#REF!</f>
        <v>#REF!</v>
      </c>
      <c r="L209" s="154" t="e">
        <f>'Ф2-Перечень меропр с прям зат '!#REF!</f>
        <v>#REF!</v>
      </c>
      <c r="M209" s="154" t="e">
        <f>'Ф2-Перечень меропр с прям зат '!#REF!</f>
        <v>#REF!</v>
      </c>
      <c r="N209" s="154" t="e">
        <f>'Ф2-Перечень меропр с прям зат '!#REF!</f>
        <v>#REF!</v>
      </c>
      <c r="O209" s="154" t="e">
        <f>'Ф2-Перечень меропр с прям зат '!#REF!</f>
        <v>#REF!</v>
      </c>
      <c r="P209" s="154" t="e">
        <f>'Ф2-Перечень меропр с прям зат '!#REF!</f>
        <v>#REF!</v>
      </c>
      <c r="Q209" s="154" t="e">
        <f>'Ф2-Перечень меропр с прям зат '!#REF!</f>
        <v>#REF!</v>
      </c>
      <c r="R209" s="154" t="e">
        <f>'Ф2-Перечень меропр с прям зат '!#REF!</f>
        <v>#REF!</v>
      </c>
      <c r="S209" s="154" t="e">
        <f>'Ф2-Перечень меропр с прям зат '!#REF!</f>
        <v>#REF!</v>
      </c>
      <c r="T209" s="154" t="e">
        <f>'Ф2-Перечень меропр с прям зат '!#REF!</f>
        <v>#REF!</v>
      </c>
      <c r="U209" s="154" t="e">
        <f>'Ф2-Перечень меропр с прям зат '!#REF!</f>
        <v>#REF!</v>
      </c>
      <c r="V209" s="154" t="e">
        <f>'Ф2-Перечень меропр с прям зат '!#REF!</f>
        <v>#REF!</v>
      </c>
      <c r="W209" s="154" t="e">
        <f>'Ф2-Перечень меропр с прям зат '!#REF!</f>
        <v>#REF!</v>
      </c>
      <c r="X209" s="154" t="e">
        <f>'Ф2-Перечень меропр с прям зат '!#REF!</f>
        <v>#REF!</v>
      </c>
      <c r="Y209" s="154" t="e">
        <f>'Ф2-Перечень меропр с прям зат '!#REF!</f>
        <v>#REF!</v>
      </c>
      <c r="Z209" s="154" t="e">
        <f>'Ф2-Перечень меропр с прям зат '!#REF!</f>
        <v>#REF!</v>
      </c>
      <c r="AA209" s="154" t="e">
        <f>'Ф2-Перечень меропр с прям зат '!#REF!</f>
        <v>#REF!</v>
      </c>
      <c r="AB209" s="154" t="e">
        <f>'Ф2-Перечень меропр с прям зат '!#REF!</f>
        <v>#REF!</v>
      </c>
      <c r="AC209" s="154" t="e">
        <f>'Ф2-Перечень меропр с прям зат '!#REF!</f>
        <v>#REF!</v>
      </c>
      <c r="AD209" s="154" t="e">
        <f>'Ф2-Перечень меропр с прям зат '!#REF!</f>
        <v>#REF!</v>
      </c>
      <c r="AE209" s="154" t="e">
        <f>'Ф2-Перечень меропр с прям зат '!#REF!</f>
        <v>#REF!</v>
      </c>
      <c r="AF209" s="154" t="e">
        <f>'Ф2-Перечень меропр с прям зат '!#REF!</f>
        <v>#REF!</v>
      </c>
      <c r="AG209" s="154" t="e">
        <f>'Ф2-Перечень меропр с прям зат '!#REF!</f>
        <v>#REF!</v>
      </c>
    </row>
    <row r="210" spans="1:34" s="56" customFormat="1" ht="94.5">
      <c r="A210" s="144" t="s">
        <v>309</v>
      </c>
      <c r="B210" s="144" t="s">
        <v>305</v>
      </c>
      <c r="C210" s="113">
        <v>3</v>
      </c>
      <c r="D210" s="114" t="s">
        <v>278</v>
      </c>
      <c r="E210" s="147" t="s">
        <v>346</v>
      </c>
      <c r="F210" s="155" t="e">
        <f>H210+W210+Z210+AC210+AF210</f>
        <v>#REF!</v>
      </c>
      <c r="G210" s="153"/>
      <c r="H210" s="149" t="e">
        <f t="shared" si="81"/>
        <v>#REF!</v>
      </c>
      <c r="I210" s="149" t="e">
        <f t="shared" si="82"/>
        <v>#REF!</v>
      </c>
      <c r="J210" s="153"/>
      <c r="K210" s="149" t="e">
        <f>K211+K215</f>
        <v>#REF!</v>
      </c>
      <c r="L210" s="149" t="e">
        <f>L211+L215</f>
        <v>#REF!</v>
      </c>
      <c r="M210" s="153"/>
      <c r="N210" s="149" t="e">
        <f>N211+N215</f>
        <v>#REF!</v>
      </c>
      <c r="O210" s="149" t="e">
        <f>O211+O215</f>
        <v>#REF!</v>
      </c>
      <c r="P210" s="153"/>
      <c r="Q210" s="149" t="e">
        <f>Q211+Q215</f>
        <v>#REF!</v>
      </c>
      <c r="R210" s="149" t="e">
        <f>R211+R215</f>
        <v>#REF!</v>
      </c>
      <c r="S210" s="153"/>
      <c r="T210" s="149" t="e">
        <f>T211+T215</f>
        <v>#REF!</v>
      </c>
      <c r="U210" s="149" t="e">
        <f>U211+U215</f>
        <v>#REF!</v>
      </c>
      <c r="V210" s="153"/>
      <c r="W210" s="149" t="e">
        <f>W211+W215</f>
        <v>#REF!</v>
      </c>
      <c r="X210" s="149" t="e">
        <f>X211+X215</f>
        <v>#REF!</v>
      </c>
      <c r="Y210" s="153"/>
      <c r="Z210" s="149" t="e">
        <f>Z211+Z215</f>
        <v>#REF!</v>
      </c>
      <c r="AA210" s="149" t="e">
        <f>AA211+AA215</f>
        <v>#REF!</v>
      </c>
      <c r="AB210" s="153"/>
      <c r="AC210" s="149" t="e">
        <f>AC211+AC215</f>
        <v>#REF!</v>
      </c>
      <c r="AD210" s="149" t="e">
        <f>AD211+AD215</f>
        <v>#REF!</v>
      </c>
      <c r="AE210" s="153"/>
      <c r="AF210" s="149" t="e">
        <f>AF211+AF215</f>
        <v>#REF!</v>
      </c>
      <c r="AG210" s="149" t="e">
        <f>AG211+AG215</f>
        <v>#REF!</v>
      </c>
    </row>
    <row r="211" spans="1:34" s="56" customFormat="1" ht="15" customHeight="1">
      <c r="A211" s="144" t="s">
        <v>309</v>
      </c>
      <c r="B211" s="144" t="s">
        <v>305</v>
      </c>
      <c r="C211" s="134" t="s">
        <v>66</v>
      </c>
      <c r="D211" s="115" t="s">
        <v>101</v>
      </c>
      <c r="E211" s="123" t="s">
        <v>346</v>
      </c>
      <c r="F211" s="149" t="e">
        <f>H211+W211+Z211+AC211+AF211</f>
        <v>#REF!</v>
      </c>
      <c r="G211" s="153"/>
      <c r="H211" s="149" t="e">
        <f t="shared" si="81"/>
        <v>#REF!</v>
      </c>
      <c r="I211" s="149" t="e">
        <f t="shared" si="82"/>
        <v>#REF!</v>
      </c>
      <c r="J211" s="153"/>
      <c r="K211" s="149" t="e">
        <f>SUM(K212:K214)</f>
        <v>#REF!</v>
      </c>
      <c r="L211" s="149" t="e">
        <f>SUM(L212:L214)</f>
        <v>#REF!</v>
      </c>
      <c r="M211" s="153"/>
      <c r="N211" s="149" t="e">
        <f>SUM(N212:N214)</f>
        <v>#REF!</v>
      </c>
      <c r="O211" s="149" t="e">
        <f>SUM(O212:O214)</f>
        <v>#REF!</v>
      </c>
      <c r="P211" s="153"/>
      <c r="Q211" s="149" t="e">
        <f>SUM(Q212:Q214)</f>
        <v>#REF!</v>
      </c>
      <c r="R211" s="149" t="e">
        <f>SUM(R212:R214)</f>
        <v>#REF!</v>
      </c>
      <c r="S211" s="153"/>
      <c r="T211" s="149" t="e">
        <f>SUM(T212:T214)</f>
        <v>#REF!</v>
      </c>
      <c r="U211" s="149" t="e">
        <f>SUM(U212:U214)</f>
        <v>#REF!</v>
      </c>
      <c r="V211" s="153"/>
      <c r="W211" s="149" t="e">
        <f>SUM(W212:W214)</f>
        <v>#REF!</v>
      </c>
      <c r="X211" s="149" t="e">
        <f>SUM(X212:X214)</f>
        <v>#REF!</v>
      </c>
      <c r="Y211" s="153"/>
      <c r="Z211" s="149" t="e">
        <f>SUM(Z212:Z214)</f>
        <v>#REF!</v>
      </c>
      <c r="AA211" s="149" t="e">
        <f>SUM(AA212:AA214)</f>
        <v>#REF!</v>
      </c>
      <c r="AB211" s="153"/>
      <c r="AC211" s="149" t="e">
        <f>SUM(AC212:AC214)</f>
        <v>#REF!</v>
      </c>
      <c r="AD211" s="149" t="e">
        <f>SUM(AD212:AD214)</f>
        <v>#REF!</v>
      </c>
      <c r="AE211" s="153"/>
      <c r="AF211" s="149" t="e">
        <f>SUM(AF212:AF214)</f>
        <v>#REF!</v>
      </c>
      <c r="AG211" s="149" t="e">
        <f>SUM(AG212:AG214)</f>
        <v>#REF!</v>
      </c>
    </row>
    <row r="212" spans="1:34" s="56" customFormat="1" ht="15" customHeight="1">
      <c r="A212" s="144" t="s">
        <v>309</v>
      </c>
      <c r="B212" s="144" t="s">
        <v>305</v>
      </c>
      <c r="C212" s="135" t="s">
        <v>262</v>
      </c>
      <c r="D212" s="109" t="s">
        <v>263</v>
      </c>
      <c r="E212" s="96" t="s">
        <v>232</v>
      </c>
      <c r="F212" s="149" t="e">
        <f>G212+V212+Y212+AB212+AE212</f>
        <v>#REF!</v>
      </c>
      <c r="G212" s="149" t="e">
        <f>J212+M212+P212+S212</f>
        <v>#REF!</v>
      </c>
      <c r="H212" s="149" t="e">
        <f t="shared" si="81"/>
        <v>#REF!</v>
      </c>
      <c r="I212" s="149" t="e">
        <f t="shared" si="82"/>
        <v>#REF!</v>
      </c>
      <c r="J212" s="156" t="e">
        <f>'Ф2-Перечень меропр с прям зат '!#REF!</f>
        <v>#REF!</v>
      </c>
      <c r="K212" s="156" t="e">
        <f>'Ф2-Перечень меропр с прям зат '!#REF!</f>
        <v>#REF!</v>
      </c>
      <c r="L212" s="156" t="e">
        <f>'Ф2-Перечень меропр с прям зат '!#REF!</f>
        <v>#REF!</v>
      </c>
      <c r="M212" s="156" t="e">
        <f>'Ф2-Перечень меропр с прям зат '!#REF!</f>
        <v>#REF!</v>
      </c>
      <c r="N212" s="156" t="e">
        <f>'Ф2-Перечень меропр с прям зат '!#REF!</f>
        <v>#REF!</v>
      </c>
      <c r="O212" s="156" t="e">
        <f>'Ф2-Перечень меропр с прям зат '!#REF!</f>
        <v>#REF!</v>
      </c>
      <c r="P212" s="156" t="e">
        <f>'Ф2-Перечень меропр с прям зат '!#REF!</f>
        <v>#REF!</v>
      </c>
      <c r="Q212" s="156" t="e">
        <f>'Ф2-Перечень меропр с прям зат '!#REF!</f>
        <v>#REF!</v>
      </c>
      <c r="R212" s="156" t="e">
        <f>'Ф2-Перечень меропр с прям зат '!#REF!</f>
        <v>#REF!</v>
      </c>
      <c r="S212" s="156" t="e">
        <f>'Ф2-Перечень меропр с прям зат '!#REF!</f>
        <v>#REF!</v>
      </c>
      <c r="T212" s="156" t="e">
        <f>'Ф2-Перечень меропр с прям зат '!#REF!</f>
        <v>#REF!</v>
      </c>
      <c r="U212" s="156" t="e">
        <f>'Ф2-Перечень меропр с прям зат '!#REF!</f>
        <v>#REF!</v>
      </c>
      <c r="V212" s="156" t="e">
        <f>'Ф2-Перечень меропр с прям зат '!#REF!</f>
        <v>#REF!</v>
      </c>
      <c r="W212" s="156" t="e">
        <f>'Ф2-Перечень меропр с прям зат '!#REF!</f>
        <v>#REF!</v>
      </c>
      <c r="X212" s="156" t="e">
        <f>'Ф2-Перечень меропр с прям зат '!#REF!</f>
        <v>#REF!</v>
      </c>
      <c r="Y212" s="156" t="e">
        <f>'Ф2-Перечень меропр с прям зат '!#REF!</f>
        <v>#REF!</v>
      </c>
      <c r="Z212" s="156" t="e">
        <f>'Ф2-Перечень меропр с прям зат '!#REF!</f>
        <v>#REF!</v>
      </c>
      <c r="AA212" s="156" t="e">
        <f>'Ф2-Перечень меропр с прям зат '!#REF!</f>
        <v>#REF!</v>
      </c>
      <c r="AB212" s="156" t="e">
        <f>'Ф2-Перечень меропр с прям зат '!#REF!</f>
        <v>#REF!</v>
      </c>
      <c r="AC212" s="156" t="e">
        <f>'Ф2-Перечень меропр с прям зат '!#REF!</f>
        <v>#REF!</v>
      </c>
      <c r="AD212" s="156" t="e">
        <f>'Ф2-Перечень меропр с прям зат '!#REF!</f>
        <v>#REF!</v>
      </c>
      <c r="AE212" s="156" t="e">
        <f>'Ф2-Перечень меропр с прям зат '!#REF!</f>
        <v>#REF!</v>
      </c>
      <c r="AF212" s="156" t="e">
        <f>'Ф2-Перечень меропр с прям зат '!#REF!</f>
        <v>#REF!</v>
      </c>
      <c r="AG212" s="156" t="e">
        <f>'Ф2-Перечень меропр с прям зат '!#REF!</f>
        <v>#REF!</v>
      </c>
    </row>
    <row r="213" spans="1:34" s="56" customFormat="1" ht="15" customHeight="1">
      <c r="A213" s="144" t="s">
        <v>309</v>
      </c>
      <c r="B213" s="144" t="s">
        <v>305</v>
      </c>
      <c r="C213" s="135" t="s">
        <v>264</v>
      </c>
      <c r="D213" s="109" t="s">
        <v>266</v>
      </c>
      <c r="E213" s="96" t="s">
        <v>232</v>
      </c>
      <c r="F213" s="149" t="e">
        <f>G213+V213+Y213+AB213+AE213</f>
        <v>#REF!</v>
      </c>
      <c r="G213" s="149" t="e">
        <f>J213+M213+P213+S213</f>
        <v>#REF!</v>
      </c>
      <c r="H213" s="149" t="e">
        <f t="shared" si="81"/>
        <v>#REF!</v>
      </c>
      <c r="I213" s="149" t="e">
        <f t="shared" si="82"/>
        <v>#REF!</v>
      </c>
      <c r="J213" s="156" t="e">
        <f>'Ф2-Перечень меропр с прям зат '!#REF!</f>
        <v>#REF!</v>
      </c>
      <c r="K213" s="156" t="e">
        <f>'Ф2-Перечень меропр с прям зат '!#REF!</f>
        <v>#REF!</v>
      </c>
      <c r="L213" s="156" t="e">
        <f>'Ф2-Перечень меропр с прям зат '!#REF!</f>
        <v>#REF!</v>
      </c>
      <c r="M213" s="156" t="e">
        <f>'Ф2-Перечень меропр с прям зат '!#REF!</f>
        <v>#REF!</v>
      </c>
      <c r="N213" s="156" t="e">
        <f>'Ф2-Перечень меропр с прям зат '!#REF!</f>
        <v>#REF!</v>
      </c>
      <c r="O213" s="156" t="e">
        <f>'Ф2-Перечень меропр с прям зат '!#REF!</f>
        <v>#REF!</v>
      </c>
      <c r="P213" s="156" t="e">
        <f>'Ф2-Перечень меропр с прям зат '!#REF!</f>
        <v>#REF!</v>
      </c>
      <c r="Q213" s="156" t="e">
        <f>'Ф2-Перечень меропр с прям зат '!#REF!</f>
        <v>#REF!</v>
      </c>
      <c r="R213" s="156" t="e">
        <f>'Ф2-Перечень меропр с прям зат '!#REF!</f>
        <v>#REF!</v>
      </c>
      <c r="S213" s="156" t="e">
        <f>'Ф2-Перечень меропр с прям зат '!#REF!</f>
        <v>#REF!</v>
      </c>
      <c r="T213" s="156" t="e">
        <f>'Ф2-Перечень меропр с прям зат '!#REF!</f>
        <v>#REF!</v>
      </c>
      <c r="U213" s="156" t="e">
        <f>'Ф2-Перечень меропр с прям зат '!#REF!</f>
        <v>#REF!</v>
      </c>
      <c r="V213" s="156" t="e">
        <f>'Ф2-Перечень меропр с прям зат '!#REF!</f>
        <v>#REF!</v>
      </c>
      <c r="W213" s="156" t="e">
        <f>'Ф2-Перечень меропр с прям зат '!#REF!</f>
        <v>#REF!</v>
      </c>
      <c r="X213" s="156" t="e">
        <f>'Ф2-Перечень меропр с прям зат '!#REF!</f>
        <v>#REF!</v>
      </c>
      <c r="Y213" s="156" t="e">
        <f>'Ф2-Перечень меропр с прям зат '!#REF!</f>
        <v>#REF!</v>
      </c>
      <c r="Z213" s="156" t="e">
        <f>'Ф2-Перечень меропр с прям зат '!#REF!</f>
        <v>#REF!</v>
      </c>
      <c r="AA213" s="156" t="e">
        <f>'Ф2-Перечень меропр с прям зат '!#REF!</f>
        <v>#REF!</v>
      </c>
      <c r="AB213" s="156" t="e">
        <f>'Ф2-Перечень меропр с прям зат '!#REF!</f>
        <v>#REF!</v>
      </c>
      <c r="AC213" s="156" t="e">
        <f>'Ф2-Перечень меропр с прям зат '!#REF!</f>
        <v>#REF!</v>
      </c>
      <c r="AD213" s="156" t="e">
        <f>'Ф2-Перечень меропр с прям зат '!#REF!</f>
        <v>#REF!</v>
      </c>
      <c r="AE213" s="156" t="e">
        <f>'Ф2-Перечень меропр с прям зат '!#REF!</f>
        <v>#REF!</v>
      </c>
      <c r="AF213" s="156" t="e">
        <f>'Ф2-Перечень меропр с прям зат '!#REF!</f>
        <v>#REF!</v>
      </c>
      <c r="AG213" s="156" t="e">
        <f>'Ф2-Перечень меропр с прям зат '!#REF!</f>
        <v>#REF!</v>
      </c>
    </row>
    <row r="214" spans="1:34" s="56" customFormat="1" ht="15" customHeight="1">
      <c r="A214" s="144" t="s">
        <v>309</v>
      </c>
      <c r="B214" s="144" t="s">
        <v>305</v>
      </c>
      <c r="C214" s="135" t="s">
        <v>265</v>
      </c>
      <c r="D214" s="109" t="s">
        <v>267</v>
      </c>
      <c r="E214" s="96"/>
      <c r="F214" s="149">
        <f>G214+V214+Y214+AB214+AE214</f>
        <v>0</v>
      </c>
      <c r="G214" s="153"/>
      <c r="H214" s="149" t="e">
        <f t="shared" si="81"/>
        <v>#REF!</v>
      </c>
      <c r="I214" s="149" t="e">
        <f t="shared" si="82"/>
        <v>#REF!</v>
      </c>
      <c r="J214" s="153"/>
      <c r="K214" s="156" t="e">
        <f>'Ф2-Перечень меропр с прям зат '!#REF!</f>
        <v>#REF!</v>
      </c>
      <c r="L214" s="156" t="e">
        <f>'Ф2-Перечень меропр с прям зат '!#REF!</f>
        <v>#REF!</v>
      </c>
      <c r="M214" s="153"/>
      <c r="N214" s="156" t="e">
        <f>'Ф2-Перечень меропр с прям зат '!#REF!</f>
        <v>#REF!</v>
      </c>
      <c r="O214" s="156" t="e">
        <f>'Ф2-Перечень меропр с прям зат '!#REF!</f>
        <v>#REF!</v>
      </c>
      <c r="P214" s="153"/>
      <c r="Q214" s="156" t="e">
        <f>'Ф2-Перечень меропр с прям зат '!#REF!</f>
        <v>#REF!</v>
      </c>
      <c r="R214" s="156" t="e">
        <f>'Ф2-Перечень меропр с прям зат '!#REF!</f>
        <v>#REF!</v>
      </c>
      <c r="S214" s="153"/>
      <c r="T214" s="156" t="e">
        <f>'Ф2-Перечень меропр с прям зат '!#REF!</f>
        <v>#REF!</v>
      </c>
      <c r="U214" s="156" t="e">
        <f>'Ф2-Перечень меропр с прям зат '!#REF!</f>
        <v>#REF!</v>
      </c>
      <c r="V214" s="153"/>
      <c r="W214" s="156" t="e">
        <f>'Ф2-Перечень меропр с прям зат '!#REF!</f>
        <v>#REF!</v>
      </c>
      <c r="X214" s="156" t="e">
        <f>'Ф2-Перечень меропр с прям зат '!#REF!</f>
        <v>#REF!</v>
      </c>
      <c r="Y214" s="153"/>
      <c r="Z214" s="156" t="e">
        <f>'Ф2-Перечень меропр с прям зат '!#REF!</f>
        <v>#REF!</v>
      </c>
      <c r="AA214" s="156" t="e">
        <f>'Ф2-Перечень меропр с прям зат '!#REF!</f>
        <v>#REF!</v>
      </c>
      <c r="AB214" s="153"/>
      <c r="AC214" s="156" t="e">
        <f>'Ф2-Перечень меропр с прям зат '!#REF!</f>
        <v>#REF!</v>
      </c>
      <c r="AD214" s="156" t="e">
        <f>'Ф2-Перечень меропр с прям зат '!#REF!</f>
        <v>#REF!</v>
      </c>
      <c r="AE214" s="153"/>
      <c r="AF214" s="156" t="e">
        <f>'Ф2-Перечень меропр с прям зат '!#REF!</f>
        <v>#REF!</v>
      </c>
      <c r="AG214" s="156" t="e">
        <f>'Ф2-Перечень меропр с прям зат '!#REF!</f>
        <v>#REF!</v>
      </c>
    </row>
    <row r="215" spans="1:34" s="56" customFormat="1" ht="15" customHeight="1">
      <c r="A215" s="144" t="s">
        <v>309</v>
      </c>
      <c r="B215" s="144" t="s">
        <v>305</v>
      </c>
      <c r="C215" s="136" t="s">
        <v>88</v>
      </c>
      <c r="D215" s="110" t="s">
        <v>102</v>
      </c>
      <c r="E215" s="123" t="s">
        <v>346</v>
      </c>
      <c r="F215" s="149" t="e">
        <f>H215+W215+Z215+AC215+AF215</f>
        <v>#REF!</v>
      </c>
      <c r="G215" s="153"/>
      <c r="H215" s="149" t="e">
        <f t="shared" si="81"/>
        <v>#REF!</v>
      </c>
      <c r="I215" s="149" t="e">
        <f t="shared" si="82"/>
        <v>#REF!</v>
      </c>
      <c r="J215" s="153"/>
      <c r="K215" s="149" t="e">
        <f>SUM(K216:K218)</f>
        <v>#REF!</v>
      </c>
      <c r="L215" s="149" t="e">
        <f>SUM(L216:L218)</f>
        <v>#REF!</v>
      </c>
      <c r="M215" s="153"/>
      <c r="N215" s="149" t="e">
        <f>SUM(N216:N218)</f>
        <v>#REF!</v>
      </c>
      <c r="O215" s="149" t="e">
        <f>SUM(O216:O218)</f>
        <v>#REF!</v>
      </c>
      <c r="P215" s="153"/>
      <c r="Q215" s="149" t="e">
        <f>SUM(Q216:Q218)</f>
        <v>#REF!</v>
      </c>
      <c r="R215" s="149" t="e">
        <f>SUM(R216:R218)</f>
        <v>#REF!</v>
      </c>
      <c r="S215" s="153"/>
      <c r="T215" s="149" t="e">
        <f>SUM(T216:T218)</f>
        <v>#REF!</v>
      </c>
      <c r="U215" s="149" t="e">
        <f>SUM(U216:U218)</f>
        <v>#REF!</v>
      </c>
      <c r="V215" s="153"/>
      <c r="W215" s="149" t="e">
        <f>SUM(W216:W218)</f>
        <v>#REF!</v>
      </c>
      <c r="X215" s="149" t="e">
        <f>SUM(X216:X218)</f>
        <v>#REF!</v>
      </c>
      <c r="Y215" s="153"/>
      <c r="Z215" s="149" t="e">
        <f>SUM(Z216:Z218)</f>
        <v>#REF!</v>
      </c>
      <c r="AA215" s="149" t="e">
        <f>SUM(AA216:AA218)</f>
        <v>#REF!</v>
      </c>
      <c r="AB215" s="153"/>
      <c r="AC215" s="149" t="e">
        <f>SUM(AC216:AC218)</f>
        <v>#REF!</v>
      </c>
      <c r="AD215" s="149" t="e">
        <f>SUM(AD216:AD218)</f>
        <v>#REF!</v>
      </c>
      <c r="AE215" s="153"/>
      <c r="AF215" s="149" t="e">
        <f>SUM(AF216:AF218)</f>
        <v>#REF!</v>
      </c>
      <c r="AG215" s="149" t="e">
        <f>SUM(AG216:AG218)</f>
        <v>#REF!</v>
      </c>
    </row>
    <row r="216" spans="1:34" s="56" customFormat="1" ht="15" customHeight="1">
      <c r="A216" s="144" t="s">
        <v>309</v>
      </c>
      <c r="B216" s="144" t="s">
        <v>305</v>
      </c>
      <c r="C216" s="137" t="s">
        <v>268</v>
      </c>
      <c r="D216" s="111" t="s">
        <v>263</v>
      </c>
      <c r="E216" s="96" t="s">
        <v>232</v>
      </c>
      <c r="F216" s="149" t="e">
        <f>G216+V216+Y216+AB216+AE216</f>
        <v>#REF!</v>
      </c>
      <c r="G216" s="149" t="e">
        <f>J216+M216+P216+S216</f>
        <v>#REF!</v>
      </c>
      <c r="H216" s="149" t="e">
        <f t="shared" si="81"/>
        <v>#REF!</v>
      </c>
      <c r="I216" s="149" t="e">
        <f t="shared" si="82"/>
        <v>#REF!</v>
      </c>
      <c r="J216" s="156" t="e">
        <f>'Ф2-Перечень меропр с прям зат '!#REF!</f>
        <v>#REF!</v>
      </c>
      <c r="K216" s="156" t="e">
        <f>'Ф2-Перечень меропр с прям зат '!#REF!</f>
        <v>#REF!</v>
      </c>
      <c r="L216" s="156" t="e">
        <f>'Ф2-Перечень меропр с прям зат '!#REF!</f>
        <v>#REF!</v>
      </c>
      <c r="M216" s="156" t="e">
        <f>'Ф2-Перечень меропр с прям зат '!#REF!</f>
        <v>#REF!</v>
      </c>
      <c r="N216" s="156" t="e">
        <f>'Ф2-Перечень меропр с прям зат '!#REF!</f>
        <v>#REF!</v>
      </c>
      <c r="O216" s="156" t="e">
        <f>'Ф2-Перечень меропр с прям зат '!#REF!</f>
        <v>#REF!</v>
      </c>
      <c r="P216" s="156" t="e">
        <f>'Ф2-Перечень меропр с прям зат '!#REF!</f>
        <v>#REF!</v>
      </c>
      <c r="Q216" s="156" t="e">
        <f>'Ф2-Перечень меропр с прям зат '!#REF!</f>
        <v>#REF!</v>
      </c>
      <c r="R216" s="156" t="e">
        <f>'Ф2-Перечень меропр с прям зат '!#REF!</f>
        <v>#REF!</v>
      </c>
      <c r="S216" s="156" t="e">
        <f>'Ф2-Перечень меропр с прям зат '!#REF!</f>
        <v>#REF!</v>
      </c>
      <c r="T216" s="156" t="e">
        <f>'Ф2-Перечень меропр с прям зат '!#REF!</f>
        <v>#REF!</v>
      </c>
      <c r="U216" s="156" t="e">
        <f>'Ф2-Перечень меропр с прям зат '!#REF!</f>
        <v>#REF!</v>
      </c>
      <c r="V216" s="156" t="e">
        <f>'Ф2-Перечень меропр с прям зат '!#REF!</f>
        <v>#REF!</v>
      </c>
      <c r="W216" s="156" t="e">
        <f>'Ф2-Перечень меропр с прям зат '!#REF!</f>
        <v>#REF!</v>
      </c>
      <c r="X216" s="156" t="e">
        <f>'Ф2-Перечень меропр с прям зат '!#REF!</f>
        <v>#REF!</v>
      </c>
      <c r="Y216" s="156" t="e">
        <f>'Ф2-Перечень меропр с прям зат '!#REF!</f>
        <v>#REF!</v>
      </c>
      <c r="Z216" s="156" t="e">
        <f>'Ф2-Перечень меропр с прям зат '!#REF!</f>
        <v>#REF!</v>
      </c>
      <c r="AA216" s="156" t="e">
        <f>'Ф2-Перечень меропр с прям зат '!#REF!</f>
        <v>#REF!</v>
      </c>
      <c r="AB216" s="156" t="e">
        <f>'Ф2-Перечень меропр с прям зат '!#REF!</f>
        <v>#REF!</v>
      </c>
      <c r="AC216" s="156" t="e">
        <f>'Ф2-Перечень меропр с прям зат '!#REF!</f>
        <v>#REF!</v>
      </c>
      <c r="AD216" s="156" t="e">
        <f>'Ф2-Перечень меропр с прям зат '!#REF!</f>
        <v>#REF!</v>
      </c>
      <c r="AE216" s="156" t="e">
        <f>'Ф2-Перечень меропр с прям зат '!#REF!</f>
        <v>#REF!</v>
      </c>
      <c r="AF216" s="156" t="e">
        <f>'Ф2-Перечень меропр с прям зат '!#REF!</f>
        <v>#REF!</v>
      </c>
      <c r="AG216" s="156" t="e">
        <f>'Ф2-Перечень меропр с прям зат '!#REF!</f>
        <v>#REF!</v>
      </c>
    </row>
    <row r="217" spans="1:34" s="56" customFormat="1" ht="15" customHeight="1">
      <c r="A217" s="144" t="s">
        <v>309</v>
      </c>
      <c r="B217" s="144" t="s">
        <v>305</v>
      </c>
      <c r="C217" s="137" t="s">
        <v>269</v>
      </c>
      <c r="D217" s="111" t="s">
        <v>266</v>
      </c>
      <c r="E217" s="96" t="s">
        <v>232</v>
      </c>
      <c r="F217" s="149" t="e">
        <f>G217+V217+Y217+AB217+AE217</f>
        <v>#REF!</v>
      </c>
      <c r="G217" s="149" t="e">
        <f>J217+M217+P217+S217</f>
        <v>#REF!</v>
      </c>
      <c r="H217" s="149" t="e">
        <f t="shared" si="81"/>
        <v>#REF!</v>
      </c>
      <c r="I217" s="149" t="e">
        <f t="shared" si="82"/>
        <v>#REF!</v>
      </c>
      <c r="J217" s="156" t="e">
        <f>'Ф2-Перечень меропр с прям зат '!#REF!</f>
        <v>#REF!</v>
      </c>
      <c r="K217" s="156" t="e">
        <f>'Ф2-Перечень меропр с прям зат '!#REF!</f>
        <v>#REF!</v>
      </c>
      <c r="L217" s="156" t="e">
        <f>'Ф2-Перечень меропр с прям зат '!#REF!</f>
        <v>#REF!</v>
      </c>
      <c r="M217" s="156" t="e">
        <f>'Ф2-Перечень меропр с прям зат '!#REF!</f>
        <v>#REF!</v>
      </c>
      <c r="N217" s="156" t="e">
        <f>'Ф2-Перечень меропр с прям зат '!#REF!</f>
        <v>#REF!</v>
      </c>
      <c r="O217" s="156" t="e">
        <f>'Ф2-Перечень меропр с прям зат '!#REF!</f>
        <v>#REF!</v>
      </c>
      <c r="P217" s="156" t="e">
        <f>'Ф2-Перечень меропр с прям зат '!#REF!</f>
        <v>#REF!</v>
      </c>
      <c r="Q217" s="156" t="e">
        <f>'Ф2-Перечень меропр с прям зат '!#REF!</f>
        <v>#REF!</v>
      </c>
      <c r="R217" s="156" t="e">
        <f>'Ф2-Перечень меропр с прям зат '!#REF!</f>
        <v>#REF!</v>
      </c>
      <c r="S217" s="156" t="e">
        <f>'Ф2-Перечень меропр с прям зат '!#REF!</f>
        <v>#REF!</v>
      </c>
      <c r="T217" s="156" t="e">
        <f>'Ф2-Перечень меропр с прям зат '!#REF!</f>
        <v>#REF!</v>
      </c>
      <c r="U217" s="156" t="e">
        <f>'Ф2-Перечень меропр с прям зат '!#REF!</f>
        <v>#REF!</v>
      </c>
      <c r="V217" s="156" t="e">
        <f>'Ф2-Перечень меропр с прям зат '!#REF!</f>
        <v>#REF!</v>
      </c>
      <c r="W217" s="156" t="e">
        <f>'Ф2-Перечень меропр с прям зат '!#REF!</f>
        <v>#REF!</v>
      </c>
      <c r="X217" s="156" t="e">
        <f>'Ф2-Перечень меропр с прям зат '!#REF!</f>
        <v>#REF!</v>
      </c>
      <c r="Y217" s="156" t="e">
        <f>'Ф2-Перечень меропр с прям зат '!#REF!</f>
        <v>#REF!</v>
      </c>
      <c r="Z217" s="156" t="e">
        <f>'Ф2-Перечень меропр с прям зат '!#REF!</f>
        <v>#REF!</v>
      </c>
      <c r="AA217" s="156" t="e">
        <f>'Ф2-Перечень меропр с прям зат '!#REF!</f>
        <v>#REF!</v>
      </c>
      <c r="AB217" s="156" t="e">
        <f>'Ф2-Перечень меропр с прям зат '!#REF!</f>
        <v>#REF!</v>
      </c>
      <c r="AC217" s="156" t="e">
        <f>'Ф2-Перечень меропр с прям зат '!#REF!</f>
        <v>#REF!</v>
      </c>
      <c r="AD217" s="156" t="e">
        <f>'Ф2-Перечень меропр с прям зат '!#REF!</f>
        <v>#REF!</v>
      </c>
      <c r="AE217" s="156" t="e">
        <f>'Ф2-Перечень меропр с прям зат '!#REF!</f>
        <v>#REF!</v>
      </c>
      <c r="AF217" s="156" t="e">
        <f>'Ф2-Перечень меропр с прям зат '!#REF!</f>
        <v>#REF!</v>
      </c>
      <c r="AG217" s="156" t="e">
        <f>'Ф2-Перечень меропр с прям зат '!#REF!</f>
        <v>#REF!</v>
      </c>
    </row>
    <row r="218" spans="1:34" s="56" customFormat="1">
      <c r="A218" s="144" t="s">
        <v>309</v>
      </c>
      <c r="B218" s="144" t="s">
        <v>305</v>
      </c>
      <c r="C218" s="137" t="s">
        <v>270</v>
      </c>
      <c r="D218" s="111" t="s">
        <v>267</v>
      </c>
      <c r="E218" s="123" t="s">
        <v>346</v>
      </c>
      <c r="F218" s="149" t="e">
        <f>H218+W218+Z218+AC218+AF218</f>
        <v>#REF!</v>
      </c>
      <c r="G218" s="153"/>
      <c r="H218" s="149" t="e">
        <f t="shared" si="81"/>
        <v>#REF!</v>
      </c>
      <c r="I218" s="149" t="e">
        <f t="shared" si="82"/>
        <v>#REF!</v>
      </c>
      <c r="J218" s="153"/>
      <c r="K218" s="156" t="e">
        <f>'Ф2-Перечень меропр с прям зат '!#REF!</f>
        <v>#REF!</v>
      </c>
      <c r="L218" s="156" t="e">
        <f>'Ф2-Перечень меропр с прям зат '!#REF!</f>
        <v>#REF!</v>
      </c>
      <c r="M218" s="153"/>
      <c r="N218" s="156" t="e">
        <f>'Ф2-Перечень меропр с прям зат '!#REF!</f>
        <v>#REF!</v>
      </c>
      <c r="O218" s="156" t="e">
        <f>'Ф2-Перечень меропр с прям зат '!#REF!</f>
        <v>#REF!</v>
      </c>
      <c r="P218" s="153"/>
      <c r="Q218" s="156" t="e">
        <f>'Ф2-Перечень меропр с прям зат '!#REF!</f>
        <v>#REF!</v>
      </c>
      <c r="R218" s="156" t="e">
        <f>'Ф2-Перечень меропр с прям зат '!#REF!</f>
        <v>#REF!</v>
      </c>
      <c r="S218" s="153"/>
      <c r="T218" s="156" t="e">
        <f>'Ф2-Перечень меропр с прям зат '!#REF!</f>
        <v>#REF!</v>
      </c>
      <c r="U218" s="156" t="e">
        <f>'Ф2-Перечень меропр с прям зат '!#REF!</f>
        <v>#REF!</v>
      </c>
      <c r="V218" s="153"/>
      <c r="W218" s="156" t="e">
        <f>'Ф2-Перечень меропр с прям зат '!#REF!</f>
        <v>#REF!</v>
      </c>
      <c r="X218" s="156" t="e">
        <f>'Ф2-Перечень меропр с прям зат '!#REF!</f>
        <v>#REF!</v>
      </c>
      <c r="Y218" s="153"/>
      <c r="Z218" s="156" t="e">
        <f>'Ф2-Перечень меропр с прям зат '!#REF!</f>
        <v>#REF!</v>
      </c>
      <c r="AA218" s="156" t="e">
        <f>'Ф2-Перечень меропр с прям зат '!#REF!</f>
        <v>#REF!</v>
      </c>
      <c r="AB218" s="153"/>
      <c r="AC218" s="156" t="e">
        <f>'Ф2-Перечень меропр с прям зат '!#REF!</f>
        <v>#REF!</v>
      </c>
      <c r="AD218" s="156" t="e">
        <f>'Ф2-Перечень меропр с прям зат '!#REF!</f>
        <v>#REF!</v>
      </c>
      <c r="AE218" s="153"/>
      <c r="AF218" s="156" t="e">
        <f>'Ф2-Перечень меропр с прям зат '!#REF!</f>
        <v>#REF!</v>
      </c>
      <c r="AG218" s="156" t="e">
        <f>'Ф2-Перечень меропр с прям зат '!#REF!</f>
        <v>#REF!</v>
      </c>
    </row>
    <row r="219" spans="1:34" s="56" customFormat="1" ht="105">
      <c r="A219" s="144" t="s">
        <v>309</v>
      </c>
      <c r="B219" s="144" t="s">
        <v>305</v>
      </c>
      <c r="C219" s="134" t="s">
        <v>347</v>
      </c>
      <c r="D219" s="124" t="s">
        <v>348</v>
      </c>
      <c r="E219" s="123" t="s">
        <v>346</v>
      </c>
      <c r="F219" s="149" t="e">
        <f>H219+W219+Z219+AC219+AF219</f>
        <v>#REF!</v>
      </c>
      <c r="G219" s="153"/>
      <c r="H219" s="149" t="e">
        <f t="shared" si="81"/>
        <v>#REF!</v>
      </c>
      <c r="I219" s="149" t="e">
        <f t="shared" si="82"/>
        <v>#REF!</v>
      </c>
      <c r="J219" s="153"/>
      <c r="K219" s="156" t="e">
        <f>'Ф3-Перечень меропр с сопут эф'!#REF!</f>
        <v>#REF!</v>
      </c>
      <c r="L219" s="156" t="e">
        <f>'Ф3-Перечень меропр с сопут эф'!#REF!</f>
        <v>#REF!</v>
      </c>
      <c r="M219" s="153"/>
      <c r="N219" s="156" t="e">
        <f>'Ф3-Перечень меропр с сопут эф'!#REF!</f>
        <v>#REF!</v>
      </c>
      <c r="O219" s="156" t="e">
        <f>'Ф3-Перечень меропр с сопут эф'!#REF!</f>
        <v>#REF!</v>
      </c>
      <c r="P219" s="153"/>
      <c r="Q219" s="156" t="e">
        <f>'Ф3-Перечень меропр с сопут эф'!#REF!</f>
        <v>#REF!</v>
      </c>
      <c r="R219" s="156" t="e">
        <f>'Ф3-Перечень меропр с сопут эф'!#REF!</f>
        <v>#REF!</v>
      </c>
      <c r="S219" s="153"/>
      <c r="T219" s="156" t="e">
        <f>'Ф3-Перечень меропр с сопут эф'!#REF!</f>
        <v>#REF!</v>
      </c>
      <c r="U219" s="156" t="e">
        <f>'Ф3-Перечень меропр с сопут эф'!#REF!</f>
        <v>#REF!</v>
      </c>
      <c r="V219" s="153"/>
      <c r="W219" s="156" t="e">
        <f>'Ф3-Перечень меропр с сопут эф'!#REF!</f>
        <v>#REF!</v>
      </c>
      <c r="X219" s="156" t="e">
        <f>'Ф3-Перечень меропр с сопут эф'!#REF!</f>
        <v>#REF!</v>
      </c>
      <c r="Y219" s="153"/>
      <c r="Z219" s="156" t="e">
        <f>'Ф3-Перечень меропр с сопут эф'!#REF!</f>
        <v>#REF!</v>
      </c>
      <c r="AA219" s="156" t="e">
        <f>'Ф3-Перечень меропр с сопут эф'!#REF!</f>
        <v>#REF!</v>
      </c>
      <c r="AB219" s="153"/>
      <c r="AC219" s="156" t="e">
        <f>'Ф3-Перечень меропр с сопут эф'!#REF!</f>
        <v>#REF!</v>
      </c>
      <c r="AD219" s="156" t="e">
        <f>'Ф3-Перечень меропр с сопут эф'!#REF!</f>
        <v>#REF!</v>
      </c>
      <c r="AE219" s="153"/>
      <c r="AF219" s="156" t="e">
        <f>'Ф3-Перечень меропр с сопут эф'!#REF!</f>
        <v>#REF!</v>
      </c>
      <c r="AG219" s="156" t="e">
        <f>'Ф3-Перечень меропр с сопут эф'!#REF!</f>
        <v>#REF!</v>
      </c>
    </row>
    <row r="220" spans="1:34" s="172" customFormat="1" ht="15" customHeight="1">
      <c r="A220" s="169"/>
      <c r="B220" s="169"/>
      <c r="C220" s="176"/>
      <c r="D220" s="72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</row>
    <row r="221" spans="1:34" s="56" customFormat="1" ht="18.75">
      <c r="A221" s="157" t="s">
        <v>306</v>
      </c>
      <c r="B221" s="145"/>
      <c r="C221" s="138"/>
      <c r="D221" s="122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F221" s="121"/>
      <c r="AG221" s="121"/>
    </row>
    <row r="222" spans="1:34" s="56" customFormat="1" ht="63">
      <c r="A222" s="146" t="s">
        <v>309</v>
      </c>
      <c r="B222" s="146" t="s">
        <v>306</v>
      </c>
      <c r="C222" s="139"/>
      <c r="D222" s="125" t="s">
        <v>350</v>
      </c>
      <c r="E222" s="126" t="s">
        <v>344</v>
      </c>
      <c r="F222" s="148" t="e">
        <f>G222+V222+Y222+AB222+AE222</f>
        <v>#REF!</v>
      </c>
      <c r="G222" s="148" t="e">
        <f t="shared" ref="G222:AG222" si="85">G223+G226+G229</f>
        <v>#REF!</v>
      </c>
      <c r="H222" s="148" t="e">
        <f t="shared" si="85"/>
        <v>#REF!</v>
      </c>
      <c r="I222" s="148" t="e">
        <f t="shared" si="85"/>
        <v>#REF!</v>
      </c>
      <c r="J222" s="148" t="e">
        <f t="shared" si="85"/>
        <v>#REF!</v>
      </c>
      <c r="K222" s="148" t="e">
        <f t="shared" si="85"/>
        <v>#REF!</v>
      </c>
      <c r="L222" s="148" t="e">
        <f t="shared" si="85"/>
        <v>#REF!</v>
      </c>
      <c r="M222" s="148" t="e">
        <f t="shared" si="85"/>
        <v>#REF!</v>
      </c>
      <c r="N222" s="148" t="e">
        <f t="shared" si="85"/>
        <v>#REF!</v>
      </c>
      <c r="O222" s="148" t="e">
        <f t="shared" si="85"/>
        <v>#REF!</v>
      </c>
      <c r="P222" s="148" t="e">
        <f t="shared" si="85"/>
        <v>#REF!</v>
      </c>
      <c r="Q222" s="148" t="e">
        <f t="shared" si="85"/>
        <v>#REF!</v>
      </c>
      <c r="R222" s="148" t="e">
        <f t="shared" si="85"/>
        <v>#REF!</v>
      </c>
      <c r="S222" s="148" t="e">
        <f t="shared" si="85"/>
        <v>#REF!</v>
      </c>
      <c r="T222" s="148" t="e">
        <f t="shared" si="85"/>
        <v>#REF!</v>
      </c>
      <c r="U222" s="148" t="e">
        <f t="shared" si="85"/>
        <v>#REF!</v>
      </c>
      <c r="V222" s="148" t="e">
        <f t="shared" si="85"/>
        <v>#REF!</v>
      </c>
      <c r="W222" s="148" t="e">
        <f t="shared" si="85"/>
        <v>#REF!</v>
      </c>
      <c r="X222" s="148" t="e">
        <f t="shared" si="85"/>
        <v>#REF!</v>
      </c>
      <c r="Y222" s="148" t="e">
        <f t="shared" si="85"/>
        <v>#REF!</v>
      </c>
      <c r="Z222" s="148" t="e">
        <f t="shared" si="85"/>
        <v>#REF!</v>
      </c>
      <c r="AA222" s="148" t="e">
        <f t="shared" si="85"/>
        <v>#REF!</v>
      </c>
      <c r="AB222" s="148" t="e">
        <f t="shared" si="85"/>
        <v>#REF!</v>
      </c>
      <c r="AC222" s="148" t="e">
        <f t="shared" si="85"/>
        <v>#REF!</v>
      </c>
      <c r="AD222" s="148" t="e">
        <f t="shared" si="85"/>
        <v>#REF!</v>
      </c>
      <c r="AE222" s="148" t="e">
        <f t="shared" si="85"/>
        <v>#REF!</v>
      </c>
      <c r="AF222" s="148" t="e">
        <f t="shared" si="85"/>
        <v>#REF!</v>
      </c>
      <c r="AG222" s="148" t="e">
        <f t="shared" si="85"/>
        <v>#REF!</v>
      </c>
    </row>
    <row r="223" spans="1:34" s="56" customFormat="1" ht="60">
      <c r="A223" s="142" t="s">
        <v>309</v>
      </c>
      <c r="B223" s="142" t="s">
        <v>306</v>
      </c>
      <c r="C223" s="129">
        <v>1</v>
      </c>
      <c r="D223" s="98" t="s">
        <v>352</v>
      </c>
      <c r="E223" s="123" t="s">
        <v>344</v>
      </c>
      <c r="F223" s="149" t="e">
        <f>F224+F225+F227+F228</f>
        <v>#REF!</v>
      </c>
      <c r="G223" s="149" t="e">
        <f>G224+G225</f>
        <v>#REF!</v>
      </c>
      <c r="H223" s="149" t="e">
        <f t="shared" ref="H223:AG223" si="86">H224+H225</f>
        <v>#REF!</v>
      </c>
      <c r="I223" s="149" t="e">
        <f t="shared" si="86"/>
        <v>#REF!</v>
      </c>
      <c r="J223" s="149" t="e">
        <f t="shared" si="86"/>
        <v>#REF!</v>
      </c>
      <c r="K223" s="149" t="e">
        <f t="shared" si="86"/>
        <v>#REF!</v>
      </c>
      <c r="L223" s="149" t="e">
        <f t="shared" si="86"/>
        <v>#REF!</v>
      </c>
      <c r="M223" s="149" t="e">
        <f t="shared" si="86"/>
        <v>#REF!</v>
      </c>
      <c r="N223" s="149" t="e">
        <f t="shared" si="86"/>
        <v>#REF!</v>
      </c>
      <c r="O223" s="149" t="e">
        <f t="shared" si="86"/>
        <v>#REF!</v>
      </c>
      <c r="P223" s="149" t="e">
        <f t="shared" si="86"/>
        <v>#REF!</v>
      </c>
      <c r="Q223" s="149" t="e">
        <f t="shared" si="86"/>
        <v>#REF!</v>
      </c>
      <c r="R223" s="149" t="e">
        <f t="shared" si="86"/>
        <v>#REF!</v>
      </c>
      <c r="S223" s="149" t="e">
        <f t="shared" si="86"/>
        <v>#REF!</v>
      </c>
      <c r="T223" s="149" t="e">
        <f t="shared" si="86"/>
        <v>#REF!</v>
      </c>
      <c r="U223" s="149" t="e">
        <f t="shared" si="86"/>
        <v>#REF!</v>
      </c>
      <c r="V223" s="149" t="e">
        <f t="shared" si="86"/>
        <v>#REF!</v>
      </c>
      <c r="W223" s="149" t="e">
        <f t="shared" si="86"/>
        <v>#REF!</v>
      </c>
      <c r="X223" s="149" t="e">
        <f t="shared" si="86"/>
        <v>#REF!</v>
      </c>
      <c r="Y223" s="149" t="e">
        <f t="shared" si="86"/>
        <v>#REF!</v>
      </c>
      <c r="Z223" s="149" t="e">
        <f t="shared" si="86"/>
        <v>#REF!</v>
      </c>
      <c r="AA223" s="149" t="e">
        <f t="shared" si="86"/>
        <v>#REF!</v>
      </c>
      <c r="AB223" s="149" t="e">
        <f t="shared" si="86"/>
        <v>#REF!</v>
      </c>
      <c r="AC223" s="149" t="e">
        <f t="shared" si="86"/>
        <v>#REF!</v>
      </c>
      <c r="AD223" s="149" t="e">
        <f t="shared" si="86"/>
        <v>#REF!</v>
      </c>
      <c r="AE223" s="149" t="e">
        <f t="shared" si="86"/>
        <v>#REF!</v>
      </c>
      <c r="AF223" s="149" t="e">
        <f t="shared" si="86"/>
        <v>#REF!</v>
      </c>
      <c r="AG223" s="149" t="e">
        <f t="shared" si="86"/>
        <v>#REF!</v>
      </c>
      <c r="AH223" s="123"/>
    </row>
    <row r="224" spans="1:34" s="56" customFormat="1" ht="26.45" customHeight="1">
      <c r="A224" s="142" t="s">
        <v>309</v>
      </c>
      <c r="B224" s="142" t="s">
        <v>306</v>
      </c>
      <c r="C224" s="130" t="s">
        <v>45</v>
      </c>
      <c r="D224" s="99" t="s">
        <v>101</v>
      </c>
      <c r="E224" s="123" t="s">
        <v>344</v>
      </c>
      <c r="F224" s="150" t="e">
        <f t="shared" ref="F224:F229" si="87">G224+V224+Y224+AB224+AE224</f>
        <v>#REF!</v>
      </c>
      <c r="G224" s="151" t="e">
        <f t="shared" ref="G224:I225" si="88">J224+M224+P224+S224</f>
        <v>#REF!</v>
      </c>
      <c r="H224" s="151" t="e">
        <f t="shared" si="88"/>
        <v>#REF!</v>
      </c>
      <c r="I224" s="151" t="e">
        <f t="shared" si="88"/>
        <v>#REF!</v>
      </c>
      <c r="J224" s="151" t="e">
        <f>'Ф2-Перечень меропр с прям зат '!#REF!</f>
        <v>#REF!</v>
      </c>
      <c r="K224" s="151" t="e">
        <f>'Ф2-Перечень меропр с прям зат '!#REF!</f>
        <v>#REF!</v>
      </c>
      <c r="L224" s="151" t="e">
        <f>'Ф2-Перечень меропр с прям зат '!#REF!</f>
        <v>#REF!</v>
      </c>
      <c r="M224" s="151" t="e">
        <f>'Ф2-Перечень меропр с прям зат '!#REF!</f>
        <v>#REF!</v>
      </c>
      <c r="N224" s="151" t="e">
        <f>'Ф2-Перечень меропр с прям зат '!#REF!</f>
        <v>#REF!</v>
      </c>
      <c r="O224" s="151" t="e">
        <f>'Ф2-Перечень меропр с прям зат '!#REF!</f>
        <v>#REF!</v>
      </c>
      <c r="P224" s="151" t="e">
        <f>'Ф2-Перечень меропр с прям зат '!#REF!</f>
        <v>#REF!</v>
      </c>
      <c r="Q224" s="151" t="e">
        <f>'Ф2-Перечень меропр с прям зат '!#REF!</f>
        <v>#REF!</v>
      </c>
      <c r="R224" s="151" t="e">
        <f>'Ф2-Перечень меропр с прям зат '!#REF!</f>
        <v>#REF!</v>
      </c>
      <c r="S224" s="151" t="e">
        <f>'Ф2-Перечень меропр с прям зат '!#REF!</f>
        <v>#REF!</v>
      </c>
      <c r="T224" s="151" t="e">
        <f>'Ф2-Перечень меропр с прям зат '!#REF!</f>
        <v>#REF!</v>
      </c>
      <c r="U224" s="151" t="e">
        <f>'Ф2-Перечень меропр с прям зат '!#REF!</f>
        <v>#REF!</v>
      </c>
      <c r="V224" s="151" t="e">
        <f>'Ф2-Перечень меропр с прям зат '!#REF!</f>
        <v>#REF!</v>
      </c>
      <c r="W224" s="151" t="e">
        <f>'Ф2-Перечень меропр с прям зат '!#REF!</f>
        <v>#REF!</v>
      </c>
      <c r="X224" s="151" t="e">
        <f>'Ф2-Перечень меропр с прям зат '!#REF!</f>
        <v>#REF!</v>
      </c>
      <c r="Y224" s="151" t="e">
        <f>'Ф2-Перечень меропр с прям зат '!#REF!</f>
        <v>#REF!</v>
      </c>
      <c r="Z224" s="151" t="e">
        <f>'Ф2-Перечень меропр с прям зат '!#REF!</f>
        <v>#REF!</v>
      </c>
      <c r="AA224" s="151" t="e">
        <f>'Ф2-Перечень меропр с прям зат '!#REF!</f>
        <v>#REF!</v>
      </c>
      <c r="AB224" s="151" t="e">
        <f>'Ф2-Перечень меропр с прям зат '!#REF!</f>
        <v>#REF!</v>
      </c>
      <c r="AC224" s="151" t="e">
        <f>'Ф2-Перечень меропр с прям зат '!#REF!</f>
        <v>#REF!</v>
      </c>
      <c r="AD224" s="151" t="e">
        <f>'Ф2-Перечень меропр с прям зат '!#REF!</f>
        <v>#REF!</v>
      </c>
      <c r="AE224" s="151" t="e">
        <f>'Ф2-Перечень меропр с прям зат '!#REF!</f>
        <v>#REF!</v>
      </c>
      <c r="AF224" s="151" t="e">
        <f>'Ф2-Перечень меропр с прям зат '!#REF!</f>
        <v>#REF!</v>
      </c>
      <c r="AG224" s="151" t="e">
        <f>'Ф2-Перечень меропр с прям зат '!#REF!</f>
        <v>#REF!</v>
      </c>
    </row>
    <row r="225" spans="1:33" s="56" customFormat="1">
      <c r="A225" s="142" t="s">
        <v>309</v>
      </c>
      <c r="B225" s="142" t="s">
        <v>306</v>
      </c>
      <c r="C225" s="131" t="s">
        <v>46</v>
      </c>
      <c r="D225" s="100" t="s">
        <v>102</v>
      </c>
      <c r="E225" s="123" t="s">
        <v>344</v>
      </c>
      <c r="F225" s="149" t="e">
        <f t="shared" si="87"/>
        <v>#REF!</v>
      </c>
      <c r="G225" s="152" t="e">
        <f t="shared" si="88"/>
        <v>#REF!</v>
      </c>
      <c r="H225" s="152" t="e">
        <f t="shared" si="88"/>
        <v>#REF!</v>
      </c>
      <c r="I225" s="152" t="e">
        <f t="shared" si="88"/>
        <v>#REF!</v>
      </c>
      <c r="J225" s="152" t="e">
        <f>'Ф2-Перечень меропр с прям зат '!#REF!</f>
        <v>#REF!</v>
      </c>
      <c r="K225" s="152" t="e">
        <f>'Ф2-Перечень меропр с прям зат '!#REF!</f>
        <v>#REF!</v>
      </c>
      <c r="L225" s="152" t="e">
        <f>'Ф2-Перечень меропр с прям зат '!#REF!</f>
        <v>#REF!</v>
      </c>
      <c r="M225" s="152" t="e">
        <f>'Ф2-Перечень меропр с прям зат '!#REF!</f>
        <v>#REF!</v>
      </c>
      <c r="N225" s="152" t="e">
        <f>'Ф2-Перечень меропр с прям зат '!#REF!</f>
        <v>#REF!</v>
      </c>
      <c r="O225" s="152" t="e">
        <f>'Ф2-Перечень меропр с прям зат '!#REF!</f>
        <v>#REF!</v>
      </c>
      <c r="P225" s="152" t="e">
        <f>'Ф2-Перечень меропр с прям зат '!#REF!</f>
        <v>#REF!</v>
      </c>
      <c r="Q225" s="152" t="e">
        <f>'Ф2-Перечень меропр с прям зат '!#REF!</f>
        <v>#REF!</v>
      </c>
      <c r="R225" s="152" t="e">
        <f>'Ф2-Перечень меропр с прям зат '!#REF!</f>
        <v>#REF!</v>
      </c>
      <c r="S225" s="152" t="e">
        <f>'Ф2-Перечень меропр с прям зат '!#REF!</f>
        <v>#REF!</v>
      </c>
      <c r="T225" s="152" t="e">
        <f>'Ф2-Перечень меропр с прям зат '!#REF!</f>
        <v>#REF!</v>
      </c>
      <c r="U225" s="152" t="e">
        <f>'Ф2-Перечень меропр с прям зат '!#REF!</f>
        <v>#REF!</v>
      </c>
      <c r="V225" s="152" t="e">
        <f>'Ф2-Перечень меропр с прям зат '!#REF!</f>
        <v>#REF!</v>
      </c>
      <c r="W225" s="152" t="e">
        <f>'Ф2-Перечень меропр с прям зат '!#REF!</f>
        <v>#REF!</v>
      </c>
      <c r="X225" s="152" t="e">
        <f>'Ф2-Перечень меропр с прям зат '!#REF!</f>
        <v>#REF!</v>
      </c>
      <c r="Y225" s="152" t="e">
        <f>'Ф2-Перечень меропр с прям зат '!#REF!</f>
        <v>#REF!</v>
      </c>
      <c r="Z225" s="152" t="e">
        <f>'Ф2-Перечень меропр с прям зат '!#REF!</f>
        <v>#REF!</v>
      </c>
      <c r="AA225" s="152" t="e">
        <f>'Ф2-Перечень меропр с прям зат '!#REF!</f>
        <v>#REF!</v>
      </c>
      <c r="AB225" s="152" t="e">
        <f>'Ф2-Перечень меропр с прям зат '!#REF!</f>
        <v>#REF!</v>
      </c>
      <c r="AC225" s="152" t="e">
        <f>'Ф2-Перечень меропр с прям зат '!#REF!</f>
        <v>#REF!</v>
      </c>
      <c r="AD225" s="152" t="e">
        <f>'Ф2-Перечень меропр с прям зат '!#REF!</f>
        <v>#REF!</v>
      </c>
      <c r="AE225" s="152" t="e">
        <f>'Ф2-Перечень меропр с прям зат '!#REF!</f>
        <v>#REF!</v>
      </c>
      <c r="AF225" s="152" t="e">
        <f>'Ф2-Перечень меропр с прям зат '!#REF!</f>
        <v>#REF!</v>
      </c>
      <c r="AG225" s="152" t="e">
        <f>'Ф2-Перечень меропр с прям зат '!#REF!</f>
        <v>#REF!</v>
      </c>
    </row>
    <row r="226" spans="1:33" s="56" customFormat="1" ht="90">
      <c r="A226" s="142" t="s">
        <v>309</v>
      </c>
      <c r="B226" s="142" t="s">
        <v>306</v>
      </c>
      <c r="C226" s="101" t="s">
        <v>47</v>
      </c>
      <c r="D226" s="102" t="s">
        <v>276</v>
      </c>
      <c r="E226" s="123" t="s">
        <v>344</v>
      </c>
      <c r="F226" s="149" t="e">
        <f t="shared" si="87"/>
        <v>#REF!</v>
      </c>
      <c r="G226" s="149" t="e">
        <f t="shared" ref="G226:AG226" si="89">G227+G228</f>
        <v>#REF!</v>
      </c>
      <c r="H226" s="149" t="e">
        <f t="shared" si="89"/>
        <v>#REF!</v>
      </c>
      <c r="I226" s="149" t="e">
        <f t="shared" si="89"/>
        <v>#REF!</v>
      </c>
      <c r="J226" s="149" t="e">
        <f t="shared" si="89"/>
        <v>#REF!</v>
      </c>
      <c r="K226" s="149" t="e">
        <f t="shared" si="89"/>
        <v>#REF!</v>
      </c>
      <c r="L226" s="149" t="e">
        <f t="shared" si="89"/>
        <v>#REF!</v>
      </c>
      <c r="M226" s="149" t="e">
        <f t="shared" si="89"/>
        <v>#REF!</v>
      </c>
      <c r="N226" s="149" t="e">
        <f t="shared" si="89"/>
        <v>#REF!</v>
      </c>
      <c r="O226" s="149" t="e">
        <f t="shared" si="89"/>
        <v>#REF!</v>
      </c>
      <c r="P226" s="149" t="e">
        <f t="shared" si="89"/>
        <v>#REF!</v>
      </c>
      <c r="Q226" s="149" t="e">
        <f t="shared" si="89"/>
        <v>#REF!</v>
      </c>
      <c r="R226" s="149" t="e">
        <f t="shared" si="89"/>
        <v>#REF!</v>
      </c>
      <c r="S226" s="149" t="e">
        <f t="shared" si="89"/>
        <v>#REF!</v>
      </c>
      <c r="T226" s="149" t="e">
        <f t="shared" si="89"/>
        <v>#REF!</v>
      </c>
      <c r="U226" s="149" t="e">
        <f t="shared" si="89"/>
        <v>#REF!</v>
      </c>
      <c r="V226" s="149" t="e">
        <f t="shared" si="89"/>
        <v>#REF!</v>
      </c>
      <c r="W226" s="149" t="e">
        <f t="shared" si="89"/>
        <v>#REF!</v>
      </c>
      <c r="X226" s="149" t="e">
        <f t="shared" si="89"/>
        <v>#REF!</v>
      </c>
      <c r="Y226" s="149" t="e">
        <f t="shared" si="89"/>
        <v>#REF!</v>
      </c>
      <c r="Z226" s="149" t="e">
        <f t="shared" si="89"/>
        <v>#REF!</v>
      </c>
      <c r="AA226" s="149" t="e">
        <f t="shared" si="89"/>
        <v>#REF!</v>
      </c>
      <c r="AB226" s="149" t="e">
        <f t="shared" si="89"/>
        <v>#REF!</v>
      </c>
      <c r="AC226" s="149" t="e">
        <f t="shared" si="89"/>
        <v>#REF!</v>
      </c>
      <c r="AD226" s="149" t="e">
        <f t="shared" si="89"/>
        <v>#REF!</v>
      </c>
      <c r="AE226" s="149" t="e">
        <f t="shared" si="89"/>
        <v>#REF!</v>
      </c>
      <c r="AF226" s="149" t="e">
        <f t="shared" si="89"/>
        <v>#REF!</v>
      </c>
      <c r="AG226" s="149" t="e">
        <f t="shared" si="89"/>
        <v>#REF!</v>
      </c>
    </row>
    <row r="227" spans="1:33" s="56" customFormat="1">
      <c r="A227" s="142" t="s">
        <v>309</v>
      </c>
      <c r="B227" s="142" t="s">
        <v>306</v>
      </c>
      <c r="C227" s="130" t="s">
        <v>116</v>
      </c>
      <c r="D227" s="100" t="s">
        <v>101</v>
      </c>
      <c r="E227" s="123" t="s">
        <v>344</v>
      </c>
      <c r="F227" s="149" t="e">
        <f t="shared" si="87"/>
        <v>#REF!</v>
      </c>
      <c r="G227" s="152" t="e">
        <f>J227+M227+P227+S227</f>
        <v>#REF!</v>
      </c>
      <c r="H227" s="152" t="e">
        <f t="shared" ref="H227:H255" si="90">K227+N227+Q227+T227</f>
        <v>#REF!</v>
      </c>
      <c r="I227" s="152" t="e">
        <f t="shared" ref="I227:I255" si="91">L227+O227+R227+U227</f>
        <v>#REF!</v>
      </c>
      <c r="J227" s="152" t="e">
        <f>'Ф2-Перечень меропр с прям зат '!#REF!</f>
        <v>#REF!</v>
      </c>
      <c r="K227" s="152" t="e">
        <f>'Ф2-Перечень меропр с прям зат '!#REF!</f>
        <v>#REF!</v>
      </c>
      <c r="L227" s="152" t="e">
        <f>'Ф2-Перечень меропр с прям зат '!#REF!</f>
        <v>#REF!</v>
      </c>
      <c r="M227" s="152" t="e">
        <f>'Ф2-Перечень меропр с прям зат '!#REF!</f>
        <v>#REF!</v>
      </c>
      <c r="N227" s="152" t="e">
        <f>'Ф2-Перечень меропр с прям зат '!#REF!</f>
        <v>#REF!</v>
      </c>
      <c r="O227" s="152" t="e">
        <f>'Ф2-Перечень меропр с прям зат '!#REF!</f>
        <v>#REF!</v>
      </c>
      <c r="P227" s="152" t="e">
        <f>'Ф2-Перечень меропр с прям зат '!#REF!</f>
        <v>#REF!</v>
      </c>
      <c r="Q227" s="152" t="e">
        <f>'Ф2-Перечень меропр с прям зат '!#REF!</f>
        <v>#REF!</v>
      </c>
      <c r="R227" s="152" t="e">
        <f>'Ф2-Перечень меропр с прям зат '!#REF!</f>
        <v>#REF!</v>
      </c>
      <c r="S227" s="152" t="e">
        <f>'Ф2-Перечень меропр с прям зат '!#REF!</f>
        <v>#REF!</v>
      </c>
      <c r="T227" s="152" t="e">
        <f>'Ф2-Перечень меропр с прям зат '!#REF!</f>
        <v>#REF!</v>
      </c>
      <c r="U227" s="152" t="e">
        <f>'Ф2-Перечень меропр с прям зат '!#REF!</f>
        <v>#REF!</v>
      </c>
      <c r="V227" s="152" t="e">
        <f>'Ф2-Перечень меропр с прям зат '!#REF!</f>
        <v>#REF!</v>
      </c>
      <c r="W227" s="152" t="e">
        <f>'Ф2-Перечень меропр с прям зат '!#REF!</f>
        <v>#REF!</v>
      </c>
      <c r="X227" s="152" t="e">
        <f>'Ф2-Перечень меропр с прям зат '!#REF!</f>
        <v>#REF!</v>
      </c>
      <c r="Y227" s="152" t="e">
        <f>'Ф2-Перечень меропр с прям зат '!#REF!</f>
        <v>#REF!</v>
      </c>
      <c r="Z227" s="152" t="e">
        <f>'Ф2-Перечень меропр с прям зат '!#REF!</f>
        <v>#REF!</v>
      </c>
      <c r="AA227" s="152" t="e">
        <f>'Ф2-Перечень меропр с прям зат '!#REF!</f>
        <v>#REF!</v>
      </c>
      <c r="AB227" s="152" t="e">
        <f>'Ф2-Перечень меропр с прям зат '!#REF!</f>
        <v>#REF!</v>
      </c>
      <c r="AC227" s="152" t="e">
        <f>'Ф2-Перечень меропр с прям зат '!#REF!</f>
        <v>#REF!</v>
      </c>
      <c r="AD227" s="152" t="e">
        <f>'Ф2-Перечень меропр с прям зат '!#REF!</f>
        <v>#REF!</v>
      </c>
      <c r="AE227" s="152" t="e">
        <f>'Ф2-Перечень меропр с прям зат '!#REF!</f>
        <v>#REF!</v>
      </c>
      <c r="AF227" s="152" t="e">
        <f>'Ф2-Перечень меропр с прям зат '!#REF!</f>
        <v>#REF!</v>
      </c>
      <c r="AG227" s="152" t="e">
        <f>'Ф2-Перечень меропр с прям зат '!#REF!</f>
        <v>#REF!</v>
      </c>
    </row>
    <row r="228" spans="1:33" s="56" customFormat="1" ht="30">
      <c r="A228" s="142" t="s">
        <v>309</v>
      </c>
      <c r="B228" s="142" t="s">
        <v>306</v>
      </c>
      <c r="C228" s="130" t="s">
        <v>117</v>
      </c>
      <c r="D228" s="98" t="s">
        <v>102</v>
      </c>
      <c r="E228" s="123" t="s">
        <v>344</v>
      </c>
      <c r="F228" s="149" t="e">
        <f t="shared" si="87"/>
        <v>#REF!</v>
      </c>
      <c r="G228" s="152" t="e">
        <f>J228+M228+P228+S228</f>
        <v>#REF!</v>
      </c>
      <c r="H228" s="152" t="e">
        <f t="shared" si="90"/>
        <v>#REF!</v>
      </c>
      <c r="I228" s="152" t="e">
        <f t="shared" si="91"/>
        <v>#REF!</v>
      </c>
      <c r="J228" s="152" t="e">
        <f>'Ф2-Перечень меропр с прям зат '!#REF!</f>
        <v>#REF!</v>
      </c>
      <c r="K228" s="152" t="e">
        <f>'Ф2-Перечень меропр с прям зат '!#REF!</f>
        <v>#REF!</v>
      </c>
      <c r="L228" s="152" t="e">
        <f>'Ф2-Перечень меропр с прям зат '!#REF!</f>
        <v>#REF!</v>
      </c>
      <c r="M228" s="152" t="e">
        <f>'Ф2-Перечень меропр с прям зат '!#REF!</f>
        <v>#REF!</v>
      </c>
      <c r="N228" s="152" t="e">
        <f>'Ф2-Перечень меропр с прям зат '!#REF!</f>
        <v>#REF!</v>
      </c>
      <c r="O228" s="152" t="e">
        <f>'Ф2-Перечень меропр с прям зат '!#REF!</f>
        <v>#REF!</v>
      </c>
      <c r="P228" s="152" t="e">
        <f>'Ф2-Перечень меропр с прям зат '!#REF!</f>
        <v>#REF!</v>
      </c>
      <c r="Q228" s="152" t="e">
        <f>'Ф2-Перечень меропр с прям зат '!#REF!</f>
        <v>#REF!</v>
      </c>
      <c r="R228" s="152" t="e">
        <f>'Ф2-Перечень меропр с прям зат '!#REF!</f>
        <v>#REF!</v>
      </c>
      <c r="S228" s="152" t="e">
        <f>'Ф2-Перечень меропр с прям зат '!#REF!</f>
        <v>#REF!</v>
      </c>
      <c r="T228" s="152" t="e">
        <f>'Ф2-Перечень меропр с прям зат '!#REF!</f>
        <v>#REF!</v>
      </c>
      <c r="U228" s="152" t="e">
        <f>'Ф2-Перечень меропр с прям зат '!#REF!</f>
        <v>#REF!</v>
      </c>
      <c r="V228" s="152" t="e">
        <f>'Ф2-Перечень меропр с прям зат '!#REF!</f>
        <v>#REF!</v>
      </c>
      <c r="W228" s="152" t="e">
        <f>'Ф2-Перечень меропр с прям зат '!#REF!</f>
        <v>#REF!</v>
      </c>
      <c r="X228" s="152" t="e">
        <f>'Ф2-Перечень меропр с прям зат '!#REF!</f>
        <v>#REF!</v>
      </c>
      <c r="Y228" s="152" t="e">
        <f>'Ф2-Перечень меропр с прям зат '!#REF!</f>
        <v>#REF!</v>
      </c>
      <c r="Z228" s="152" t="e">
        <f>'Ф2-Перечень меропр с прям зат '!#REF!</f>
        <v>#REF!</v>
      </c>
      <c r="AA228" s="152" t="e">
        <f>'Ф2-Перечень меропр с прям зат '!#REF!</f>
        <v>#REF!</v>
      </c>
      <c r="AB228" s="152" t="e">
        <f>'Ф2-Перечень меропр с прям зат '!#REF!</f>
        <v>#REF!</v>
      </c>
      <c r="AC228" s="152" t="e">
        <f>'Ф2-Перечень меропр с прям зат '!#REF!</f>
        <v>#REF!</v>
      </c>
      <c r="AD228" s="152" t="e">
        <f>'Ф2-Перечень меропр с прям зат '!#REF!</f>
        <v>#REF!</v>
      </c>
      <c r="AE228" s="152" t="e">
        <f>'Ф2-Перечень меропр с прям зат '!#REF!</f>
        <v>#REF!</v>
      </c>
      <c r="AF228" s="152" t="e">
        <f>'Ф2-Перечень меропр с прям зат '!#REF!</f>
        <v>#REF!</v>
      </c>
      <c r="AG228" s="152" t="e">
        <f>'Ф2-Перечень меропр с прям зат '!#REF!</f>
        <v>#REF!</v>
      </c>
    </row>
    <row r="229" spans="1:33" s="56" customFormat="1" ht="45" customHeight="1">
      <c r="A229" s="142" t="s">
        <v>309</v>
      </c>
      <c r="B229" s="142" t="s">
        <v>306</v>
      </c>
      <c r="C229" s="130" t="s">
        <v>347</v>
      </c>
      <c r="D229" s="98" t="s">
        <v>348</v>
      </c>
      <c r="E229" s="123" t="s">
        <v>344</v>
      </c>
      <c r="F229" s="149" t="e">
        <f t="shared" si="87"/>
        <v>#REF!</v>
      </c>
      <c r="G229" s="152" t="e">
        <f>J229+M229+P229+S229</f>
        <v>#REF!</v>
      </c>
      <c r="H229" s="152" t="e">
        <f t="shared" si="90"/>
        <v>#REF!</v>
      </c>
      <c r="I229" s="152" t="e">
        <f t="shared" si="91"/>
        <v>#REF!</v>
      </c>
      <c r="J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229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230" spans="1:33" s="56" customFormat="1" ht="69.95" customHeight="1">
      <c r="A230" s="146" t="s">
        <v>309</v>
      </c>
      <c r="B230" s="146" t="s">
        <v>306</v>
      </c>
      <c r="C230" s="140"/>
      <c r="D230" s="125" t="s">
        <v>349</v>
      </c>
      <c r="E230" s="123" t="s">
        <v>346</v>
      </c>
      <c r="F230" s="149" t="e">
        <f>H230+W230+Z230+AC230+AF230</f>
        <v>#REF!</v>
      </c>
      <c r="G230" s="153"/>
      <c r="H230" s="149" t="e">
        <f t="shared" si="90"/>
        <v>#REF!</v>
      </c>
      <c r="I230" s="149" t="e">
        <f t="shared" si="91"/>
        <v>#REF!</v>
      </c>
      <c r="J230" s="153"/>
      <c r="K230" s="149" t="e">
        <f>K231+K246+K255</f>
        <v>#REF!</v>
      </c>
      <c r="L230" s="149" t="e">
        <f>L231+L246+L255</f>
        <v>#REF!</v>
      </c>
      <c r="M230" s="153"/>
      <c r="N230" s="149" t="e">
        <f>N231+N246+N255</f>
        <v>#REF!</v>
      </c>
      <c r="O230" s="149" t="e">
        <f>O231+O246+O255</f>
        <v>#REF!</v>
      </c>
      <c r="P230" s="153"/>
      <c r="Q230" s="149" t="e">
        <f>Q231+Q246+Q255</f>
        <v>#REF!</v>
      </c>
      <c r="R230" s="149" t="e">
        <f>R231+R246+R255</f>
        <v>#REF!</v>
      </c>
      <c r="S230" s="153"/>
      <c r="T230" s="149" t="e">
        <f>T231+T246+T255</f>
        <v>#REF!</v>
      </c>
      <c r="U230" s="149" t="e">
        <f>U231+U246+U255</f>
        <v>#REF!</v>
      </c>
      <c r="V230" s="153"/>
      <c r="W230" s="149" t="e">
        <f>W231+W246+W255</f>
        <v>#REF!</v>
      </c>
      <c r="X230" s="149" t="e">
        <f>X231+X246+X255</f>
        <v>#REF!</v>
      </c>
      <c r="Y230" s="153"/>
      <c r="Z230" s="149" t="e">
        <f>Z231+Z246+Z255</f>
        <v>#REF!</v>
      </c>
      <c r="AA230" s="149" t="e">
        <f>AA231+AA246+AA255</f>
        <v>#REF!</v>
      </c>
      <c r="AB230" s="153"/>
      <c r="AC230" s="149" t="e">
        <f>AC231+AC246+AC255</f>
        <v>#REF!</v>
      </c>
      <c r="AD230" s="149" t="e">
        <f>AD231+AD246+AD255</f>
        <v>#REF!</v>
      </c>
      <c r="AE230" s="153"/>
      <c r="AF230" s="149" t="e">
        <f>AF231+AF246+AF255</f>
        <v>#REF!</v>
      </c>
      <c r="AG230" s="149" t="e">
        <f>AG231+AG246+AG255</f>
        <v>#REF!</v>
      </c>
    </row>
    <row r="231" spans="1:33" s="56" customFormat="1" ht="120">
      <c r="A231" s="143" t="s">
        <v>309</v>
      </c>
      <c r="B231" s="143" t="s">
        <v>306</v>
      </c>
      <c r="C231" s="132" t="s">
        <v>147</v>
      </c>
      <c r="D231" s="106" t="s">
        <v>317</v>
      </c>
      <c r="E231" s="123" t="s">
        <v>346</v>
      </c>
      <c r="F231" s="149" t="e">
        <f>H231+W231+Z231+AC231+AF231</f>
        <v>#REF!</v>
      </c>
      <c r="G231" s="153"/>
      <c r="H231" s="149" t="e">
        <f t="shared" si="90"/>
        <v>#REF!</v>
      </c>
      <c r="I231" s="149" t="e">
        <f t="shared" si="91"/>
        <v>#REF!</v>
      </c>
      <c r="J231" s="153"/>
      <c r="K231" s="149" t="e">
        <f>K232+K239</f>
        <v>#REF!</v>
      </c>
      <c r="L231" s="149" t="e">
        <f>L232+L239</f>
        <v>#REF!</v>
      </c>
      <c r="M231" s="153"/>
      <c r="N231" s="149" t="e">
        <f>N232+N239</f>
        <v>#REF!</v>
      </c>
      <c r="O231" s="149" t="e">
        <f>O232+O239</f>
        <v>#REF!</v>
      </c>
      <c r="P231" s="153"/>
      <c r="Q231" s="149" t="e">
        <f>Q232+Q239</f>
        <v>#REF!</v>
      </c>
      <c r="R231" s="149" t="e">
        <f>R232+R239</f>
        <v>#REF!</v>
      </c>
      <c r="S231" s="153"/>
      <c r="T231" s="149" t="e">
        <f>T232+T239</f>
        <v>#REF!</v>
      </c>
      <c r="U231" s="149" t="e">
        <f>U232+U239</f>
        <v>#REF!</v>
      </c>
      <c r="V231" s="153"/>
      <c r="W231" s="149" t="e">
        <f>W232+W239</f>
        <v>#REF!</v>
      </c>
      <c r="X231" s="149" t="e">
        <f>X232+X239</f>
        <v>#REF!</v>
      </c>
      <c r="Y231" s="153"/>
      <c r="Z231" s="149" t="e">
        <f>Z232+Z239</f>
        <v>#REF!</v>
      </c>
      <c r="AA231" s="149" t="e">
        <f>AA232+AA239</f>
        <v>#REF!</v>
      </c>
      <c r="AB231" s="153"/>
      <c r="AC231" s="149" t="e">
        <f>AC232+AC239</f>
        <v>#REF!</v>
      </c>
      <c r="AD231" s="149" t="e">
        <f>AD232+AD239</f>
        <v>#REF!</v>
      </c>
      <c r="AE231" s="153"/>
      <c r="AF231" s="149" t="e">
        <f>AF232+AF239</f>
        <v>#REF!</v>
      </c>
      <c r="AG231" s="149" t="e">
        <f>AG232+AG239</f>
        <v>#REF!</v>
      </c>
    </row>
    <row r="232" spans="1:33" s="56" customFormat="1">
      <c r="A232" s="143" t="s">
        <v>309</v>
      </c>
      <c r="B232" s="143" t="s">
        <v>306</v>
      </c>
      <c r="C232" s="132" t="s">
        <v>52</v>
      </c>
      <c r="D232" s="107" t="s">
        <v>101</v>
      </c>
      <c r="E232" s="123" t="s">
        <v>346</v>
      </c>
      <c r="F232" s="149" t="e">
        <f>H232+W232+Z232+AC232+AF232</f>
        <v>#REF!</v>
      </c>
      <c r="G232" s="153"/>
      <c r="H232" s="149" t="e">
        <f t="shared" si="90"/>
        <v>#REF!</v>
      </c>
      <c r="I232" s="149" t="e">
        <f t="shared" si="91"/>
        <v>#REF!</v>
      </c>
      <c r="J232" s="153"/>
      <c r="K232" s="149" t="e">
        <f>SUM(K233:K238)</f>
        <v>#REF!</v>
      </c>
      <c r="L232" s="149" t="e">
        <f>SUM(L233:L238)</f>
        <v>#REF!</v>
      </c>
      <c r="M232" s="153"/>
      <c r="N232" s="149" t="e">
        <f>SUM(N233:N238)</f>
        <v>#REF!</v>
      </c>
      <c r="O232" s="149" t="e">
        <f>SUM(O233:O238)</f>
        <v>#REF!</v>
      </c>
      <c r="P232" s="153"/>
      <c r="Q232" s="149" t="e">
        <f>SUM(Q233:Q238)</f>
        <v>#REF!</v>
      </c>
      <c r="R232" s="149" t="e">
        <f>SUM(R233:R238)</f>
        <v>#REF!</v>
      </c>
      <c r="S232" s="153"/>
      <c r="T232" s="149" t="e">
        <f>SUM(T233:T238)</f>
        <v>#REF!</v>
      </c>
      <c r="U232" s="149" t="e">
        <f>SUM(U233:U238)</f>
        <v>#REF!</v>
      </c>
      <c r="V232" s="153"/>
      <c r="W232" s="149" t="e">
        <f>SUM(W233:W238)</f>
        <v>#REF!</v>
      </c>
      <c r="X232" s="149" t="e">
        <f>SUM(X233:X238)</f>
        <v>#REF!</v>
      </c>
      <c r="Y232" s="153"/>
      <c r="Z232" s="149" t="e">
        <f>SUM(Z233:Z238)</f>
        <v>#REF!</v>
      </c>
      <c r="AA232" s="149" t="e">
        <f>SUM(AA233:AA238)</f>
        <v>#REF!</v>
      </c>
      <c r="AB232" s="153"/>
      <c r="AC232" s="149" t="e">
        <f>SUM(AC233:AC238)</f>
        <v>#REF!</v>
      </c>
      <c r="AD232" s="149" t="e">
        <f>SUM(AD233:AD238)</f>
        <v>#REF!</v>
      </c>
      <c r="AE232" s="153"/>
      <c r="AF232" s="149" t="e">
        <f>SUM(AF233:AF238)</f>
        <v>#REF!</v>
      </c>
      <c r="AG232" s="149" t="e">
        <f>SUM(AG233:AG238)</f>
        <v>#REF!</v>
      </c>
    </row>
    <row r="233" spans="1:33" s="56" customFormat="1" ht="18.600000000000001" customHeight="1">
      <c r="A233" s="143" t="s">
        <v>309</v>
      </c>
      <c r="B233" s="143" t="s">
        <v>306</v>
      </c>
      <c r="C233" s="133" t="s">
        <v>118</v>
      </c>
      <c r="D233" s="108" t="s">
        <v>103</v>
      </c>
      <c r="E233" s="105" t="s">
        <v>344</v>
      </c>
      <c r="F233" s="149" t="e">
        <f t="shared" ref="F233:F238" si="92">G233+V233+Y233+AB233+AE233</f>
        <v>#REF!</v>
      </c>
      <c r="G233" s="149" t="e">
        <f>J233+M233+P233+S233</f>
        <v>#REF!</v>
      </c>
      <c r="H233" s="149" t="e">
        <f t="shared" si="90"/>
        <v>#REF!</v>
      </c>
      <c r="I233" s="149" t="e">
        <f t="shared" si="91"/>
        <v>#REF!</v>
      </c>
      <c r="J233" s="154" t="e">
        <f>'Ф2-Перечень меропр с прям зат '!#REF!</f>
        <v>#REF!</v>
      </c>
      <c r="K233" s="154" t="e">
        <f>'Ф2-Перечень меропр с прям зат '!#REF!</f>
        <v>#REF!</v>
      </c>
      <c r="L233" s="154" t="e">
        <f>'Ф2-Перечень меропр с прям зат '!#REF!</f>
        <v>#REF!</v>
      </c>
      <c r="M233" s="154" t="e">
        <f>'Ф2-Перечень меропр с прям зат '!#REF!</f>
        <v>#REF!</v>
      </c>
      <c r="N233" s="154" t="e">
        <f>'Ф2-Перечень меропр с прям зат '!#REF!</f>
        <v>#REF!</v>
      </c>
      <c r="O233" s="154" t="e">
        <f>'Ф2-Перечень меропр с прям зат '!#REF!</f>
        <v>#REF!</v>
      </c>
      <c r="P233" s="154" t="e">
        <f>'Ф2-Перечень меропр с прям зат '!#REF!</f>
        <v>#REF!</v>
      </c>
      <c r="Q233" s="154" t="e">
        <f>'Ф2-Перечень меропр с прям зат '!#REF!</f>
        <v>#REF!</v>
      </c>
      <c r="R233" s="154" t="e">
        <f>'Ф2-Перечень меропр с прям зат '!#REF!</f>
        <v>#REF!</v>
      </c>
      <c r="S233" s="154" t="e">
        <f>'Ф2-Перечень меропр с прям зат '!#REF!</f>
        <v>#REF!</v>
      </c>
      <c r="T233" s="154" t="e">
        <f>'Ф2-Перечень меропр с прям зат '!#REF!</f>
        <v>#REF!</v>
      </c>
      <c r="U233" s="154" t="e">
        <f>'Ф2-Перечень меропр с прям зат '!#REF!</f>
        <v>#REF!</v>
      </c>
      <c r="V233" s="154" t="e">
        <f>'Ф2-Перечень меропр с прям зат '!#REF!</f>
        <v>#REF!</v>
      </c>
      <c r="W233" s="154" t="e">
        <f>'Ф2-Перечень меропр с прям зат '!#REF!</f>
        <v>#REF!</v>
      </c>
      <c r="X233" s="154" t="e">
        <f>'Ф2-Перечень меропр с прям зат '!#REF!</f>
        <v>#REF!</v>
      </c>
      <c r="Y233" s="154" t="e">
        <f>'Ф2-Перечень меропр с прям зат '!#REF!</f>
        <v>#REF!</v>
      </c>
      <c r="Z233" s="154" t="e">
        <f>'Ф2-Перечень меропр с прям зат '!#REF!</f>
        <v>#REF!</v>
      </c>
      <c r="AA233" s="154" t="e">
        <f>'Ф2-Перечень меропр с прям зат '!#REF!</f>
        <v>#REF!</v>
      </c>
      <c r="AB233" s="154" t="e">
        <f>'Ф2-Перечень меропр с прям зат '!#REF!</f>
        <v>#REF!</v>
      </c>
      <c r="AC233" s="154" t="e">
        <f>'Ф2-Перечень меропр с прям зат '!#REF!</f>
        <v>#REF!</v>
      </c>
      <c r="AD233" s="154" t="e">
        <f>'Ф2-Перечень меропр с прям зат '!#REF!</f>
        <v>#REF!</v>
      </c>
      <c r="AE233" s="154" t="e">
        <f>'Ф2-Перечень меропр с прям зат '!#REF!</f>
        <v>#REF!</v>
      </c>
      <c r="AF233" s="154" t="e">
        <f>'Ф2-Перечень меропр с прям зат '!#REF!</f>
        <v>#REF!</v>
      </c>
      <c r="AG233" s="154" t="e">
        <f>'Ф2-Перечень меропр с прям зат '!#REF!</f>
        <v>#REF!</v>
      </c>
    </row>
    <row r="234" spans="1:33" s="56" customFormat="1" ht="25.5">
      <c r="A234" s="143" t="s">
        <v>309</v>
      </c>
      <c r="B234" s="143" t="s">
        <v>306</v>
      </c>
      <c r="C234" s="133" t="s">
        <v>119</v>
      </c>
      <c r="D234" s="104" t="s">
        <v>310</v>
      </c>
      <c r="E234" s="105" t="s">
        <v>60</v>
      </c>
      <c r="F234" s="149" t="e">
        <f t="shared" si="92"/>
        <v>#REF!</v>
      </c>
      <c r="G234" s="149" t="e">
        <f>J234+M234+P234+S234</f>
        <v>#REF!</v>
      </c>
      <c r="H234" s="149" t="e">
        <f t="shared" si="90"/>
        <v>#REF!</v>
      </c>
      <c r="I234" s="149" t="e">
        <f t="shared" si="91"/>
        <v>#REF!</v>
      </c>
      <c r="J234" s="154" t="e">
        <f>'Ф2-Перечень меропр с прям зат '!#REF!</f>
        <v>#REF!</v>
      </c>
      <c r="K234" s="154" t="e">
        <f>'Ф2-Перечень меропр с прям зат '!#REF!</f>
        <v>#REF!</v>
      </c>
      <c r="L234" s="154" t="e">
        <f>'Ф2-Перечень меропр с прям зат '!#REF!</f>
        <v>#REF!</v>
      </c>
      <c r="M234" s="154" t="e">
        <f>'Ф2-Перечень меропр с прям зат '!#REF!</f>
        <v>#REF!</v>
      </c>
      <c r="N234" s="154" t="e">
        <f>'Ф2-Перечень меропр с прям зат '!#REF!</f>
        <v>#REF!</v>
      </c>
      <c r="O234" s="154" t="e">
        <f>'Ф2-Перечень меропр с прям зат '!#REF!</f>
        <v>#REF!</v>
      </c>
      <c r="P234" s="154" t="e">
        <f>'Ф2-Перечень меропр с прям зат '!#REF!</f>
        <v>#REF!</v>
      </c>
      <c r="Q234" s="154" t="e">
        <f>'Ф2-Перечень меропр с прям зат '!#REF!</f>
        <v>#REF!</v>
      </c>
      <c r="R234" s="154" t="e">
        <f>'Ф2-Перечень меропр с прям зат '!#REF!</f>
        <v>#REF!</v>
      </c>
      <c r="S234" s="154" t="e">
        <f>'Ф2-Перечень меропр с прям зат '!#REF!</f>
        <v>#REF!</v>
      </c>
      <c r="T234" s="154" t="e">
        <f>'Ф2-Перечень меропр с прям зат '!#REF!</f>
        <v>#REF!</v>
      </c>
      <c r="U234" s="154" t="e">
        <f>'Ф2-Перечень меропр с прям зат '!#REF!</f>
        <v>#REF!</v>
      </c>
      <c r="V234" s="154" t="e">
        <f>'Ф2-Перечень меропр с прям зат '!#REF!</f>
        <v>#REF!</v>
      </c>
      <c r="W234" s="154" t="e">
        <f>'Ф2-Перечень меропр с прям зат '!#REF!</f>
        <v>#REF!</v>
      </c>
      <c r="X234" s="154" t="e">
        <f>'Ф2-Перечень меропр с прям зат '!#REF!</f>
        <v>#REF!</v>
      </c>
      <c r="Y234" s="154" t="e">
        <f>'Ф2-Перечень меропр с прям зат '!#REF!</f>
        <v>#REF!</v>
      </c>
      <c r="Z234" s="154" t="e">
        <f>'Ф2-Перечень меропр с прям зат '!#REF!</f>
        <v>#REF!</v>
      </c>
      <c r="AA234" s="154" t="e">
        <f>'Ф2-Перечень меропр с прям зат '!#REF!</f>
        <v>#REF!</v>
      </c>
      <c r="AB234" s="154" t="e">
        <f>'Ф2-Перечень меропр с прям зат '!#REF!</f>
        <v>#REF!</v>
      </c>
      <c r="AC234" s="154" t="e">
        <f>'Ф2-Перечень меропр с прям зат '!#REF!</f>
        <v>#REF!</v>
      </c>
      <c r="AD234" s="154" t="e">
        <f>'Ф2-Перечень меропр с прям зат '!#REF!</f>
        <v>#REF!</v>
      </c>
      <c r="AE234" s="154" t="e">
        <f>'Ф2-Перечень меропр с прям зат '!#REF!</f>
        <v>#REF!</v>
      </c>
      <c r="AF234" s="154" t="e">
        <f>'Ф2-Перечень меропр с прям зат '!#REF!</f>
        <v>#REF!</v>
      </c>
      <c r="AG234" s="154" t="e">
        <f>'Ф2-Перечень меропр с прям зат '!#REF!</f>
        <v>#REF!</v>
      </c>
    </row>
    <row r="235" spans="1:33" s="56" customFormat="1" ht="25.5">
      <c r="A235" s="143" t="s">
        <v>309</v>
      </c>
      <c r="B235" s="143" t="s">
        <v>306</v>
      </c>
      <c r="C235" s="133" t="s">
        <v>120</v>
      </c>
      <c r="D235" s="104" t="s">
        <v>261</v>
      </c>
      <c r="E235" s="105" t="s">
        <v>351</v>
      </c>
      <c r="F235" s="149" t="e">
        <f t="shared" si="92"/>
        <v>#REF!</v>
      </c>
      <c r="G235" s="149" t="e">
        <f>J235+M235+P235+S235</f>
        <v>#REF!</v>
      </c>
      <c r="H235" s="149" t="e">
        <f t="shared" si="90"/>
        <v>#REF!</v>
      </c>
      <c r="I235" s="149" t="e">
        <f t="shared" si="91"/>
        <v>#REF!</v>
      </c>
      <c r="J235" s="154" t="e">
        <f>'Ф2-Перечень меропр с прям зат '!#REF!</f>
        <v>#REF!</v>
      </c>
      <c r="K235" s="154" t="e">
        <f>'Ф2-Перечень меропр с прям зат '!#REF!</f>
        <v>#REF!</v>
      </c>
      <c r="L235" s="154" t="e">
        <f>'Ф2-Перечень меропр с прям зат '!#REF!</f>
        <v>#REF!</v>
      </c>
      <c r="M235" s="154" t="e">
        <f>'Ф2-Перечень меропр с прям зат '!#REF!</f>
        <v>#REF!</v>
      </c>
      <c r="N235" s="154" t="e">
        <f>'Ф2-Перечень меропр с прям зат '!#REF!</f>
        <v>#REF!</v>
      </c>
      <c r="O235" s="154" t="e">
        <f>'Ф2-Перечень меропр с прям зат '!#REF!</f>
        <v>#REF!</v>
      </c>
      <c r="P235" s="154" t="e">
        <f>'Ф2-Перечень меропр с прям зат '!#REF!</f>
        <v>#REF!</v>
      </c>
      <c r="Q235" s="154" t="e">
        <f>'Ф2-Перечень меропр с прям зат '!#REF!</f>
        <v>#REF!</v>
      </c>
      <c r="R235" s="154" t="e">
        <f>'Ф2-Перечень меропр с прям зат '!#REF!</f>
        <v>#REF!</v>
      </c>
      <c r="S235" s="154" t="e">
        <f>'Ф2-Перечень меропр с прям зат '!#REF!</f>
        <v>#REF!</v>
      </c>
      <c r="T235" s="154" t="e">
        <f>'Ф2-Перечень меропр с прям зат '!#REF!</f>
        <v>#REF!</v>
      </c>
      <c r="U235" s="154" t="e">
        <f>'Ф2-Перечень меропр с прям зат '!#REF!</f>
        <v>#REF!</v>
      </c>
      <c r="V235" s="154" t="e">
        <f>'Ф2-Перечень меропр с прям зат '!#REF!</f>
        <v>#REF!</v>
      </c>
      <c r="W235" s="154" t="e">
        <f>'Ф2-Перечень меропр с прям зат '!#REF!</f>
        <v>#REF!</v>
      </c>
      <c r="X235" s="154" t="e">
        <f>'Ф2-Перечень меропр с прям зат '!#REF!</f>
        <v>#REF!</v>
      </c>
      <c r="Y235" s="154" t="e">
        <f>'Ф2-Перечень меропр с прям зат '!#REF!</f>
        <v>#REF!</v>
      </c>
      <c r="Z235" s="154" t="e">
        <f>'Ф2-Перечень меропр с прям зат '!#REF!</f>
        <v>#REF!</v>
      </c>
      <c r="AA235" s="154" t="e">
        <f>'Ф2-Перечень меропр с прям зат '!#REF!</f>
        <v>#REF!</v>
      </c>
      <c r="AB235" s="154" t="e">
        <f>'Ф2-Перечень меропр с прям зат '!#REF!</f>
        <v>#REF!</v>
      </c>
      <c r="AC235" s="154" t="e">
        <f>'Ф2-Перечень меропр с прям зат '!#REF!</f>
        <v>#REF!</v>
      </c>
      <c r="AD235" s="154" t="e">
        <f>'Ф2-Перечень меропр с прям зат '!#REF!</f>
        <v>#REF!</v>
      </c>
      <c r="AE235" s="154" t="e">
        <f>'Ф2-Перечень меропр с прям зат '!#REF!</f>
        <v>#REF!</v>
      </c>
      <c r="AF235" s="154" t="e">
        <f>'Ф2-Перечень меропр с прям зат '!#REF!</f>
        <v>#REF!</v>
      </c>
      <c r="AG235" s="154" t="e">
        <f>'Ф2-Перечень меропр с прям зат '!#REF!</f>
        <v>#REF!</v>
      </c>
    </row>
    <row r="236" spans="1:33" s="56" customFormat="1">
      <c r="A236" s="143" t="s">
        <v>309</v>
      </c>
      <c r="B236" s="143" t="s">
        <v>306</v>
      </c>
      <c r="C236" s="133" t="s">
        <v>121</v>
      </c>
      <c r="D236" s="104" t="s">
        <v>201</v>
      </c>
      <c r="E236" s="105"/>
      <c r="F236" s="149">
        <f t="shared" si="92"/>
        <v>0</v>
      </c>
      <c r="G236" s="153"/>
      <c r="H236" s="149" t="e">
        <f t="shared" si="90"/>
        <v>#REF!</v>
      </c>
      <c r="I236" s="149" t="e">
        <f t="shared" si="91"/>
        <v>#REF!</v>
      </c>
      <c r="J236" s="153"/>
      <c r="K236" s="154" t="e">
        <f>'Ф2-Перечень меропр с прям зат '!#REF!</f>
        <v>#REF!</v>
      </c>
      <c r="L236" s="154" t="e">
        <f>'Ф2-Перечень меропр с прям зат '!#REF!</f>
        <v>#REF!</v>
      </c>
      <c r="M236" s="153"/>
      <c r="N236" s="154" t="e">
        <f>'Ф2-Перечень меропр с прям зат '!#REF!</f>
        <v>#REF!</v>
      </c>
      <c r="O236" s="154" t="e">
        <f>'Ф2-Перечень меропр с прям зат '!#REF!</f>
        <v>#REF!</v>
      </c>
      <c r="P236" s="153"/>
      <c r="Q236" s="154" t="e">
        <f>'Ф2-Перечень меропр с прям зат '!#REF!</f>
        <v>#REF!</v>
      </c>
      <c r="R236" s="154" t="e">
        <f>'Ф2-Перечень меропр с прям зат '!#REF!</f>
        <v>#REF!</v>
      </c>
      <c r="S236" s="153"/>
      <c r="T236" s="154" t="e">
        <f>'Ф2-Перечень меропр с прям зат '!#REF!</f>
        <v>#REF!</v>
      </c>
      <c r="U236" s="154" t="e">
        <f>'Ф2-Перечень меропр с прям зат '!#REF!</f>
        <v>#REF!</v>
      </c>
      <c r="V236" s="153"/>
      <c r="W236" s="154" t="e">
        <f>'Ф2-Перечень меропр с прям зат '!#REF!</f>
        <v>#REF!</v>
      </c>
      <c r="X236" s="154" t="e">
        <f>'Ф2-Перечень меропр с прям зат '!#REF!</f>
        <v>#REF!</v>
      </c>
      <c r="Y236" s="153"/>
      <c r="Z236" s="154" t="e">
        <f>'Ф2-Перечень меропр с прям зат '!#REF!</f>
        <v>#REF!</v>
      </c>
      <c r="AA236" s="154" t="e">
        <f>'Ф2-Перечень меропр с прям зат '!#REF!</f>
        <v>#REF!</v>
      </c>
      <c r="AB236" s="153"/>
      <c r="AC236" s="154" t="e">
        <f>'Ф2-Перечень меропр с прям зат '!#REF!</f>
        <v>#REF!</v>
      </c>
      <c r="AD236" s="154" t="e">
        <f>'Ф2-Перечень меропр с прям зат '!#REF!</f>
        <v>#REF!</v>
      </c>
      <c r="AE236" s="153"/>
      <c r="AF236" s="154" t="e">
        <f>'Ф2-Перечень меропр с прям зат '!#REF!</f>
        <v>#REF!</v>
      </c>
      <c r="AG236" s="154" t="e">
        <f>'Ф2-Перечень меропр с прям зат '!#REF!</f>
        <v>#REF!</v>
      </c>
    </row>
    <row r="237" spans="1:33" s="56" customFormat="1">
      <c r="A237" s="143" t="s">
        <v>309</v>
      </c>
      <c r="B237" s="143" t="s">
        <v>306</v>
      </c>
      <c r="C237" s="133" t="s">
        <v>122</v>
      </c>
      <c r="D237" s="104" t="s">
        <v>63</v>
      </c>
      <c r="E237" s="105"/>
      <c r="F237" s="149" t="e">
        <f t="shared" si="92"/>
        <v>#REF!</v>
      </c>
      <c r="G237" s="149" t="e">
        <f>J237+M237+P237+S237</f>
        <v>#REF!</v>
      </c>
      <c r="H237" s="149" t="e">
        <f t="shared" si="90"/>
        <v>#REF!</v>
      </c>
      <c r="I237" s="149" t="e">
        <f t="shared" si="91"/>
        <v>#REF!</v>
      </c>
      <c r="J237" s="154" t="e">
        <f>'Ф2-Перечень меропр с прям зат '!#REF!</f>
        <v>#REF!</v>
      </c>
      <c r="K237" s="154" t="e">
        <f>'Ф2-Перечень меропр с прям зат '!#REF!</f>
        <v>#REF!</v>
      </c>
      <c r="L237" s="154" t="e">
        <f>'Ф2-Перечень меропр с прям зат '!#REF!</f>
        <v>#REF!</v>
      </c>
      <c r="M237" s="154" t="e">
        <f>'Ф2-Перечень меропр с прям зат '!#REF!</f>
        <v>#REF!</v>
      </c>
      <c r="N237" s="154" t="e">
        <f>'Ф2-Перечень меропр с прям зат '!#REF!</f>
        <v>#REF!</v>
      </c>
      <c r="O237" s="154" t="e">
        <f>'Ф2-Перечень меропр с прям зат '!#REF!</f>
        <v>#REF!</v>
      </c>
      <c r="P237" s="154" t="e">
        <f>'Ф2-Перечень меропр с прям зат '!#REF!</f>
        <v>#REF!</v>
      </c>
      <c r="Q237" s="154" t="e">
        <f>'Ф2-Перечень меропр с прям зат '!#REF!</f>
        <v>#REF!</v>
      </c>
      <c r="R237" s="154" t="e">
        <f>'Ф2-Перечень меропр с прям зат '!#REF!</f>
        <v>#REF!</v>
      </c>
      <c r="S237" s="154" t="e">
        <f>'Ф2-Перечень меропр с прям зат '!#REF!</f>
        <v>#REF!</v>
      </c>
      <c r="T237" s="154" t="e">
        <f>'Ф2-Перечень меропр с прям зат '!#REF!</f>
        <v>#REF!</v>
      </c>
      <c r="U237" s="154" t="e">
        <f>'Ф2-Перечень меропр с прям зат '!#REF!</f>
        <v>#REF!</v>
      </c>
      <c r="V237" s="154" t="e">
        <f>'Ф2-Перечень меропр с прям зат '!#REF!</f>
        <v>#REF!</v>
      </c>
      <c r="W237" s="154" t="e">
        <f>'Ф2-Перечень меропр с прям зат '!#REF!</f>
        <v>#REF!</v>
      </c>
      <c r="X237" s="154" t="e">
        <f>'Ф2-Перечень меропр с прям зат '!#REF!</f>
        <v>#REF!</v>
      </c>
      <c r="Y237" s="154" t="e">
        <f>'Ф2-Перечень меропр с прям зат '!#REF!</f>
        <v>#REF!</v>
      </c>
      <c r="Z237" s="154" t="e">
        <f>'Ф2-Перечень меропр с прям зат '!#REF!</f>
        <v>#REF!</v>
      </c>
      <c r="AA237" s="154" t="e">
        <f>'Ф2-Перечень меропр с прям зат '!#REF!</f>
        <v>#REF!</v>
      </c>
      <c r="AB237" s="154" t="e">
        <f>'Ф2-Перечень меропр с прям зат '!#REF!</f>
        <v>#REF!</v>
      </c>
      <c r="AC237" s="154" t="e">
        <f>'Ф2-Перечень меропр с прям зат '!#REF!</f>
        <v>#REF!</v>
      </c>
      <c r="AD237" s="154" t="e">
        <f>'Ф2-Перечень меропр с прям зат '!#REF!</f>
        <v>#REF!</v>
      </c>
      <c r="AE237" s="154" t="e">
        <f>'Ф2-Перечень меропр с прям зат '!#REF!</f>
        <v>#REF!</v>
      </c>
      <c r="AF237" s="154" t="e">
        <f>'Ф2-Перечень меропр с прям зат '!#REF!</f>
        <v>#REF!</v>
      </c>
      <c r="AG237" s="154" t="e">
        <f>'Ф2-Перечень меропр с прям зат '!#REF!</f>
        <v>#REF!</v>
      </c>
    </row>
    <row r="238" spans="1:33" s="56" customFormat="1" ht="15" customHeight="1">
      <c r="A238" s="143" t="s">
        <v>309</v>
      </c>
      <c r="B238" s="143" t="s">
        <v>306</v>
      </c>
      <c r="C238" s="133" t="s">
        <v>123</v>
      </c>
      <c r="D238" s="104" t="s">
        <v>64</v>
      </c>
      <c r="E238" s="105" t="s">
        <v>351</v>
      </c>
      <c r="F238" s="149" t="e">
        <f t="shared" si="92"/>
        <v>#REF!</v>
      </c>
      <c r="G238" s="149" t="e">
        <f>J238+M238+P238+S238</f>
        <v>#REF!</v>
      </c>
      <c r="H238" s="149" t="e">
        <f t="shared" si="90"/>
        <v>#REF!</v>
      </c>
      <c r="I238" s="149" t="e">
        <f t="shared" si="91"/>
        <v>#REF!</v>
      </c>
      <c r="J238" s="154" t="e">
        <f>'Ф2-Перечень меропр с прям зат '!#REF!</f>
        <v>#REF!</v>
      </c>
      <c r="K238" s="154" t="e">
        <f>'Ф2-Перечень меропр с прям зат '!#REF!</f>
        <v>#REF!</v>
      </c>
      <c r="L238" s="154" t="e">
        <f>'Ф2-Перечень меропр с прям зат '!#REF!</f>
        <v>#REF!</v>
      </c>
      <c r="M238" s="154" t="e">
        <f>'Ф2-Перечень меропр с прям зат '!#REF!</f>
        <v>#REF!</v>
      </c>
      <c r="N238" s="154" t="e">
        <f>'Ф2-Перечень меропр с прям зат '!#REF!</f>
        <v>#REF!</v>
      </c>
      <c r="O238" s="154" t="e">
        <f>'Ф2-Перечень меропр с прям зат '!#REF!</f>
        <v>#REF!</v>
      </c>
      <c r="P238" s="154" t="e">
        <f>'Ф2-Перечень меропр с прям зат '!#REF!</f>
        <v>#REF!</v>
      </c>
      <c r="Q238" s="154" t="e">
        <f>'Ф2-Перечень меропр с прям зат '!#REF!</f>
        <v>#REF!</v>
      </c>
      <c r="R238" s="154" t="e">
        <f>'Ф2-Перечень меропр с прям зат '!#REF!</f>
        <v>#REF!</v>
      </c>
      <c r="S238" s="154" t="e">
        <f>'Ф2-Перечень меропр с прям зат '!#REF!</f>
        <v>#REF!</v>
      </c>
      <c r="T238" s="154" t="e">
        <f>'Ф2-Перечень меропр с прям зат '!#REF!</f>
        <v>#REF!</v>
      </c>
      <c r="U238" s="154" t="e">
        <f>'Ф2-Перечень меропр с прям зат '!#REF!</f>
        <v>#REF!</v>
      </c>
      <c r="V238" s="154" t="e">
        <f>'Ф2-Перечень меропр с прям зат '!#REF!</f>
        <v>#REF!</v>
      </c>
      <c r="W238" s="154" t="e">
        <f>'Ф2-Перечень меропр с прям зат '!#REF!</f>
        <v>#REF!</v>
      </c>
      <c r="X238" s="154" t="e">
        <f>'Ф2-Перечень меропр с прям зат '!#REF!</f>
        <v>#REF!</v>
      </c>
      <c r="Y238" s="154" t="e">
        <f>'Ф2-Перечень меропр с прям зат '!#REF!</f>
        <v>#REF!</v>
      </c>
      <c r="Z238" s="154" t="e">
        <f>'Ф2-Перечень меропр с прям зат '!#REF!</f>
        <v>#REF!</v>
      </c>
      <c r="AA238" s="154" t="e">
        <f>'Ф2-Перечень меропр с прям зат '!#REF!</f>
        <v>#REF!</v>
      </c>
      <c r="AB238" s="154" t="e">
        <f>'Ф2-Перечень меропр с прям зат '!#REF!</f>
        <v>#REF!</v>
      </c>
      <c r="AC238" s="154" t="e">
        <f>'Ф2-Перечень меропр с прям зат '!#REF!</f>
        <v>#REF!</v>
      </c>
      <c r="AD238" s="154" t="e">
        <f>'Ф2-Перечень меропр с прям зат '!#REF!</f>
        <v>#REF!</v>
      </c>
      <c r="AE238" s="154" t="e">
        <f>'Ф2-Перечень меропр с прям зат '!#REF!</f>
        <v>#REF!</v>
      </c>
      <c r="AF238" s="154" t="e">
        <f>'Ф2-Перечень меропр с прям зат '!#REF!</f>
        <v>#REF!</v>
      </c>
      <c r="AG238" s="154" t="e">
        <f>'Ф2-Перечень меропр с прям зат '!#REF!</f>
        <v>#REF!</v>
      </c>
    </row>
    <row r="239" spans="1:33" s="56" customFormat="1">
      <c r="A239" s="143" t="s">
        <v>309</v>
      </c>
      <c r="B239" s="143" t="s">
        <v>306</v>
      </c>
      <c r="C239" s="132" t="s">
        <v>53</v>
      </c>
      <c r="D239" s="103" t="s">
        <v>102</v>
      </c>
      <c r="E239" s="123" t="s">
        <v>346</v>
      </c>
      <c r="F239" s="149" t="e">
        <f>H239+W239+Z239+AC239+AF239</f>
        <v>#REF!</v>
      </c>
      <c r="G239" s="153"/>
      <c r="H239" s="149" t="e">
        <f t="shared" si="90"/>
        <v>#REF!</v>
      </c>
      <c r="I239" s="149" t="e">
        <f t="shared" si="91"/>
        <v>#REF!</v>
      </c>
      <c r="J239" s="153"/>
      <c r="K239" s="149" t="e">
        <f>SUM(K240:K245)</f>
        <v>#REF!</v>
      </c>
      <c r="L239" s="149" t="e">
        <f>SUM(L240:L245)</f>
        <v>#REF!</v>
      </c>
      <c r="M239" s="153"/>
      <c r="N239" s="149" t="e">
        <f>SUM(N240:N245)</f>
        <v>#REF!</v>
      </c>
      <c r="O239" s="149" t="e">
        <f>SUM(O240:O245)</f>
        <v>#REF!</v>
      </c>
      <c r="P239" s="153"/>
      <c r="Q239" s="149" t="e">
        <f>SUM(Q240:Q245)</f>
        <v>#REF!</v>
      </c>
      <c r="R239" s="149" t="e">
        <f>SUM(R240:R245)</f>
        <v>#REF!</v>
      </c>
      <c r="S239" s="153"/>
      <c r="T239" s="149" t="e">
        <f>SUM(T240:T245)</f>
        <v>#REF!</v>
      </c>
      <c r="U239" s="149" t="e">
        <f>SUM(U240:U245)</f>
        <v>#REF!</v>
      </c>
      <c r="V239" s="153"/>
      <c r="W239" s="149" t="e">
        <f>SUM(W240:W245)</f>
        <v>#REF!</v>
      </c>
      <c r="X239" s="149" t="e">
        <f>SUM(X240:X245)</f>
        <v>#REF!</v>
      </c>
      <c r="Y239" s="153"/>
      <c r="Z239" s="149" t="e">
        <f>SUM(Z240:Z245)</f>
        <v>#REF!</v>
      </c>
      <c r="AA239" s="149" t="e">
        <f>SUM(AA240:AA245)</f>
        <v>#REF!</v>
      </c>
      <c r="AB239" s="153"/>
      <c r="AC239" s="149" t="e">
        <f>SUM(AC240:AC245)</f>
        <v>#REF!</v>
      </c>
      <c r="AD239" s="149" t="e">
        <f>SUM(AD240:AD245)</f>
        <v>#REF!</v>
      </c>
      <c r="AE239" s="153"/>
      <c r="AF239" s="149" t="e">
        <f>SUM(AF240:AF245)</f>
        <v>#REF!</v>
      </c>
      <c r="AG239" s="149" t="e">
        <f>SUM(AG240:AG245)</f>
        <v>#REF!</v>
      </c>
    </row>
    <row r="240" spans="1:33" s="56" customFormat="1" ht="15" customHeight="1">
      <c r="A240" s="143" t="s">
        <v>309</v>
      </c>
      <c r="B240" s="143" t="s">
        <v>306</v>
      </c>
      <c r="C240" s="133" t="s">
        <v>124</v>
      </c>
      <c r="D240" s="104" t="s">
        <v>103</v>
      </c>
      <c r="E240" s="105" t="s">
        <v>344</v>
      </c>
      <c r="F240" s="149" t="e">
        <f t="shared" ref="F240:F245" si="93">G240+V240+Y240+AB240+AE240</f>
        <v>#REF!</v>
      </c>
      <c r="G240" s="149" t="e">
        <f>J240+M240+P240+S240</f>
        <v>#REF!</v>
      </c>
      <c r="H240" s="149" t="e">
        <f t="shared" si="90"/>
        <v>#REF!</v>
      </c>
      <c r="I240" s="149" t="e">
        <f t="shared" si="91"/>
        <v>#REF!</v>
      </c>
      <c r="J240" s="154" t="e">
        <f>'Ф2-Перечень меропр с прям зат '!#REF!</f>
        <v>#REF!</v>
      </c>
      <c r="K240" s="154" t="e">
        <f>'Ф2-Перечень меропр с прям зат '!#REF!</f>
        <v>#REF!</v>
      </c>
      <c r="L240" s="154" t="e">
        <f>'Ф2-Перечень меропр с прям зат '!#REF!</f>
        <v>#REF!</v>
      </c>
      <c r="M240" s="154" t="e">
        <f>'Ф2-Перечень меропр с прям зат '!#REF!</f>
        <v>#REF!</v>
      </c>
      <c r="N240" s="154" t="e">
        <f>'Ф2-Перечень меропр с прям зат '!#REF!</f>
        <v>#REF!</v>
      </c>
      <c r="O240" s="154" t="e">
        <f>'Ф2-Перечень меропр с прям зат '!#REF!</f>
        <v>#REF!</v>
      </c>
      <c r="P240" s="154" t="e">
        <f>'Ф2-Перечень меропр с прям зат '!#REF!</f>
        <v>#REF!</v>
      </c>
      <c r="Q240" s="154" t="e">
        <f>'Ф2-Перечень меропр с прям зат '!#REF!</f>
        <v>#REF!</v>
      </c>
      <c r="R240" s="154" t="e">
        <f>'Ф2-Перечень меропр с прям зат '!#REF!</f>
        <v>#REF!</v>
      </c>
      <c r="S240" s="154" t="e">
        <f>'Ф2-Перечень меропр с прям зат '!#REF!</f>
        <v>#REF!</v>
      </c>
      <c r="T240" s="154" t="e">
        <f>'Ф2-Перечень меропр с прям зат '!#REF!</f>
        <v>#REF!</v>
      </c>
      <c r="U240" s="154" t="e">
        <f>'Ф2-Перечень меропр с прям зат '!#REF!</f>
        <v>#REF!</v>
      </c>
      <c r="V240" s="154" t="e">
        <f>'Ф2-Перечень меропр с прям зат '!#REF!</f>
        <v>#REF!</v>
      </c>
      <c r="W240" s="154" t="e">
        <f>'Ф2-Перечень меропр с прям зат '!#REF!</f>
        <v>#REF!</v>
      </c>
      <c r="X240" s="154" t="e">
        <f>'Ф2-Перечень меропр с прям зат '!#REF!</f>
        <v>#REF!</v>
      </c>
      <c r="Y240" s="154" t="e">
        <f>'Ф2-Перечень меропр с прям зат '!#REF!</f>
        <v>#REF!</v>
      </c>
      <c r="Z240" s="154" t="e">
        <f>'Ф2-Перечень меропр с прям зат '!#REF!</f>
        <v>#REF!</v>
      </c>
      <c r="AA240" s="154" t="e">
        <f>'Ф2-Перечень меропр с прям зат '!#REF!</f>
        <v>#REF!</v>
      </c>
      <c r="AB240" s="154" t="e">
        <f>'Ф2-Перечень меропр с прям зат '!#REF!</f>
        <v>#REF!</v>
      </c>
      <c r="AC240" s="154" t="e">
        <f>'Ф2-Перечень меропр с прям зат '!#REF!</f>
        <v>#REF!</v>
      </c>
      <c r="AD240" s="154" t="e">
        <f>'Ф2-Перечень меропр с прям зат '!#REF!</f>
        <v>#REF!</v>
      </c>
      <c r="AE240" s="154" t="e">
        <f>'Ф2-Перечень меропр с прям зат '!#REF!</f>
        <v>#REF!</v>
      </c>
      <c r="AF240" s="154" t="e">
        <f>'Ф2-Перечень меропр с прям зат '!#REF!</f>
        <v>#REF!</v>
      </c>
      <c r="AG240" s="154" t="e">
        <f>'Ф2-Перечень меропр с прям зат '!#REF!</f>
        <v>#REF!</v>
      </c>
    </row>
    <row r="241" spans="1:33" s="56" customFormat="1" ht="15" customHeight="1">
      <c r="A241" s="143" t="s">
        <v>309</v>
      </c>
      <c r="B241" s="143" t="s">
        <v>306</v>
      </c>
      <c r="C241" s="133" t="s">
        <v>125</v>
      </c>
      <c r="D241" s="104" t="s">
        <v>310</v>
      </c>
      <c r="E241" s="105" t="s">
        <v>60</v>
      </c>
      <c r="F241" s="149" t="e">
        <f t="shared" si="93"/>
        <v>#REF!</v>
      </c>
      <c r="G241" s="149" t="e">
        <f>J241+M241+P241+S241</f>
        <v>#REF!</v>
      </c>
      <c r="H241" s="149" t="e">
        <f t="shared" si="90"/>
        <v>#REF!</v>
      </c>
      <c r="I241" s="149" t="e">
        <f t="shared" si="91"/>
        <v>#REF!</v>
      </c>
      <c r="J241" s="154" t="e">
        <f>'Ф2-Перечень меропр с прям зат '!#REF!</f>
        <v>#REF!</v>
      </c>
      <c r="K241" s="154" t="e">
        <f>'Ф2-Перечень меропр с прям зат '!#REF!</f>
        <v>#REF!</v>
      </c>
      <c r="L241" s="154" t="e">
        <f>'Ф2-Перечень меропр с прям зат '!#REF!</f>
        <v>#REF!</v>
      </c>
      <c r="M241" s="154" t="e">
        <f>'Ф2-Перечень меропр с прям зат '!#REF!</f>
        <v>#REF!</v>
      </c>
      <c r="N241" s="154" t="e">
        <f>'Ф2-Перечень меропр с прям зат '!#REF!</f>
        <v>#REF!</v>
      </c>
      <c r="O241" s="154" t="e">
        <f>'Ф2-Перечень меропр с прям зат '!#REF!</f>
        <v>#REF!</v>
      </c>
      <c r="P241" s="154" t="e">
        <f>'Ф2-Перечень меропр с прям зат '!#REF!</f>
        <v>#REF!</v>
      </c>
      <c r="Q241" s="154" t="e">
        <f>'Ф2-Перечень меропр с прям зат '!#REF!</f>
        <v>#REF!</v>
      </c>
      <c r="R241" s="154" t="e">
        <f>'Ф2-Перечень меропр с прям зат '!#REF!</f>
        <v>#REF!</v>
      </c>
      <c r="S241" s="154" t="e">
        <f>'Ф2-Перечень меропр с прям зат '!#REF!</f>
        <v>#REF!</v>
      </c>
      <c r="T241" s="154" t="e">
        <f>'Ф2-Перечень меропр с прям зат '!#REF!</f>
        <v>#REF!</v>
      </c>
      <c r="U241" s="154" t="e">
        <f>'Ф2-Перечень меропр с прям зат '!#REF!</f>
        <v>#REF!</v>
      </c>
      <c r="V241" s="154" t="e">
        <f>'Ф2-Перечень меропр с прям зат '!#REF!</f>
        <v>#REF!</v>
      </c>
      <c r="W241" s="154" t="e">
        <f>'Ф2-Перечень меропр с прям зат '!#REF!</f>
        <v>#REF!</v>
      </c>
      <c r="X241" s="154" t="e">
        <f>'Ф2-Перечень меропр с прям зат '!#REF!</f>
        <v>#REF!</v>
      </c>
      <c r="Y241" s="154" t="e">
        <f>'Ф2-Перечень меропр с прям зат '!#REF!</f>
        <v>#REF!</v>
      </c>
      <c r="Z241" s="154" t="e">
        <f>'Ф2-Перечень меропр с прям зат '!#REF!</f>
        <v>#REF!</v>
      </c>
      <c r="AA241" s="154" t="e">
        <f>'Ф2-Перечень меропр с прям зат '!#REF!</f>
        <v>#REF!</v>
      </c>
      <c r="AB241" s="154" t="e">
        <f>'Ф2-Перечень меропр с прям зат '!#REF!</f>
        <v>#REF!</v>
      </c>
      <c r="AC241" s="154" t="e">
        <f>'Ф2-Перечень меропр с прям зат '!#REF!</f>
        <v>#REF!</v>
      </c>
      <c r="AD241" s="154" t="e">
        <f>'Ф2-Перечень меропр с прям зат '!#REF!</f>
        <v>#REF!</v>
      </c>
      <c r="AE241" s="154" t="e">
        <f>'Ф2-Перечень меропр с прям зат '!#REF!</f>
        <v>#REF!</v>
      </c>
      <c r="AF241" s="154" t="e">
        <f>'Ф2-Перечень меропр с прям зат '!#REF!</f>
        <v>#REF!</v>
      </c>
      <c r="AG241" s="154" t="e">
        <f>'Ф2-Перечень меропр с прям зат '!#REF!</f>
        <v>#REF!</v>
      </c>
    </row>
    <row r="242" spans="1:33" s="56" customFormat="1" ht="15" customHeight="1">
      <c r="A242" s="143" t="s">
        <v>309</v>
      </c>
      <c r="B242" s="143" t="s">
        <v>306</v>
      </c>
      <c r="C242" s="133" t="s">
        <v>126</v>
      </c>
      <c r="D242" s="104" t="s">
        <v>261</v>
      </c>
      <c r="E242" s="105" t="s">
        <v>351</v>
      </c>
      <c r="F242" s="149" t="e">
        <f t="shared" si="93"/>
        <v>#REF!</v>
      </c>
      <c r="G242" s="149" t="e">
        <f>J242+M242+P242+S242</f>
        <v>#REF!</v>
      </c>
      <c r="H242" s="149" t="e">
        <f t="shared" si="90"/>
        <v>#REF!</v>
      </c>
      <c r="I242" s="149" t="e">
        <f t="shared" si="91"/>
        <v>#REF!</v>
      </c>
      <c r="J242" s="154" t="e">
        <f>'Ф2-Перечень меропр с прям зат '!#REF!</f>
        <v>#REF!</v>
      </c>
      <c r="K242" s="154" t="e">
        <f>'Ф2-Перечень меропр с прям зат '!#REF!</f>
        <v>#REF!</v>
      </c>
      <c r="L242" s="154" t="e">
        <f>'Ф2-Перечень меропр с прям зат '!#REF!</f>
        <v>#REF!</v>
      </c>
      <c r="M242" s="154" t="e">
        <f>'Ф2-Перечень меропр с прям зат '!#REF!</f>
        <v>#REF!</v>
      </c>
      <c r="N242" s="154" t="e">
        <f>'Ф2-Перечень меропр с прям зат '!#REF!</f>
        <v>#REF!</v>
      </c>
      <c r="O242" s="154" t="e">
        <f>'Ф2-Перечень меропр с прям зат '!#REF!</f>
        <v>#REF!</v>
      </c>
      <c r="P242" s="154" t="e">
        <f>'Ф2-Перечень меропр с прям зат '!#REF!</f>
        <v>#REF!</v>
      </c>
      <c r="Q242" s="154" t="e">
        <f>'Ф2-Перечень меропр с прям зат '!#REF!</f>
        <v>#REF!</v>
      </c>
      <c r="R242" s="154" t="e">
        <f>'Ф2-Перечень меропр с прям зат '!#REF!</f>
        <v>#REF!</v>
      </c>
      <c r="S242" s="154" t="e">
        <f>'Ф2-Перечень меропр с прям зат '!#REF!</f>
        <v>#REF!</v>
      </c>
      <c r="T242" s="154" t="e">
        <f>'Ф2-Перечень меропр с прям зат '!#REF!</f>
        <v>#REF!</v>
      </c>
      <c r="U242" s="154" t="e">
        <f>'Ф2-Перечень меропр с прям зат '!#REF!</f>
        <v>#REF!</v>
      </c>
      <c r="V242" s="154" t="e">
        <f>'Ф2-Перечень меропр с прям зат '!#REF!</f>
        <v>#REF!</v>
      </c>
      <c r="W242" s="154" t="e">
        <f>'Ф2-Перечень меропр с прям зат '!#REF!</f>
        <v>#REF!</v>
      </c>
      <c r="X242" s="154" t="e">
        <f>'Ф2-Перечень меропр с прям зат '!#REF!</f>
        <v>#REF!</v>
      </c>
      <c r="Y242" s="154" t="e">
        <f>'Ф2-Перечень меропр с прям зат '!#REF!</f>
        <v>#REF!</v>
      </c>
      <c r="Z242" s="154" t="e">
        <f>'Ф2-Перечень меропр с прям зат '!#REF!</f>
        <v>#REF!</v>
      </c>
      <c r="AA242" s="154" t="e">
        <f>'Ф2-Перечень меропр с прям зат '!#REF!</f>
        <v>#REF!</v>
      </c>
      <c r="AB242" s="154" t="e">
        <f>'Ф2-Перечень меропр с прям зат '!#REF!</f>
        <v>#REF!</v>
      </c>
      <c r="AC242" s="154" t="e">
        <f>'Ф2-Перечень меропр с прям зат '!#REF!</f>
        <v>#REF!</v>
      </c>
      <c r="AD242" s="154" t="e">
        <f>'Ф2-Перечень меропр с прям зат '!#REF!</f>
        <v>#REF!</v>
      </c>
      <c r="AE242" s="154" t="e">
        <f>'Ф2-Перечень меропр с прям зат '!#REF!</f>
        <v>#REF!</v>
      </c>
      <c r="AF242" s="154" t="e">
        <f>'Ф2-Перечень меропр с прям зат '!#REF!</f>
        <v>#REF!</v>
      </c>
      <c r="AG242" s="154" t="e">
        <f>'Ф2-Перечень меропр с прям зат '!#REF!</f>
        <v>#REF!</v>
      </c>
    </row>
    <row r="243" spans="1:33" s="56" customFormat="1" ht="15" customHeight="1">
      <c r="A243" s="143" t="s">
        <v>309</v>
      </c>
      <c r="B243" s="143" t="s">
        <v>306</v>
      </c>
      <c r="C243" s="133" t="s">
        <v>127</v>
      </c>
      <c r="D243" s="104" t="s">
        <v>201</v>
      </c>
      <c r="E243" s="105"/>
      <c r="F243" s="149">
        <f t="shared" si="93"/>
        <v>0</v>
      </c>
      <c r="G243" s="153"/>
      <c r="H243" s="149" t="e">
        <f t="shared" si="90"/>
        <v>#REF!</v>
      </c>
      <c r="I243" s="149" t="e">
        <f t="shared" si="91"/>
        <v>#REF!</v>
      </c>
      <c r="J243" s="153"/>
      <c r="K243" s="154" t="e">
        <f>'Ф2-Перечень меропр с прям зат '!#REF!</f>
        <v>#REF!</v>
      </c>
      <c r="L243" s="154" t="e">
        <f>'Ф2-Перечень меропр с прям зат '!#REF!</f>
        <v>#REF!</v>
      </c>
      <c r="M243" s="153"/>
      <c r="N243" s="154" t="e">
        <f>'Ф2-Перечень меропр с прям зат '!#REF!</f>
        <v>#REF!</v>
      </c>
      <c r="O243" s="154" t="e">
        <f>'Ф2-Перечень меропр с прям зат '!#REF!</f>
        <v>#REF!</v>
      </c>
      <c r="P243" s="153"/>
      <c r="Q243" s="154" t="e">
        <f>'Ф2-Перечень меропр с прям зат '!#REF!</f>
        <v>#REF!</v>
      </c>
      <c r="R243" s="154" t="e">
        <f>'Ф2-Перечень меропр с прям зат '!#REF!</f>
        <v>#REF!</v>
      </c>
      <c r="S243" s="153"/>
      <c r="T243" s="154" t="e">
        <f>'Ф2-Перечень меропр с прям зат '!#REF!</f>
        <v>#REF!</v>
      </c>
      <c r="U243" s="154" t="e">
        <f>'Ф2-Перечень меропр с прям зат '!#REF!</f>
        <v>#REF!</v>
      </c>
      <c r="V243" s="153"/>
      <c r="W243" s="154" t="e">
        <f>'Ф2-Перечень меропр с прям зат '!#REF!</f>
        <v>#REF!</v>
      </c>
      <c r="X243" s="154" t="e">
        <f>'Ф2-Перечень меропр с прям зат '!#REF!</f>
        <v>#REF!</v>
      </c>
      <c r="Y243" s="153"/>
      <c r="Z243" s="154" t="e">
        <f>'Ф2-Перечень меропр с прям зат '!#REF!</f>
        <v>#REF!</v>
      </c>
      <c r="AA243" s="154" t="e">
        <f>'Ф2-Перечень меропр с прям зат '!#REF!</f>
        <v>#REF!</v>
      </c>
      <c r="AB243" s="153"/>
      <c r="AC243" s="154" t="e">
        <f>'Ф2-Перечень меропр с прям зат '!#REF!</f>
        <v>#REF!</v>
      </c>
      <c r="AD243" s="154" t="e">
        <f>'Ф2-Перечень меропр с прям зат '!#REF!</f>
        <v>#REF!</v>
      </c>
      <c r="AE243" s="153"/>
      <c r="AF243" s="154" t="e">
        <f>'Ф2-Перечень меропр с прям зат '!#REF!</f>
        <v>#REF!</v>
      </c>
      <c r="AG243" s="154" t="e">
        <f>'Ф2-Перечень меропр с прям зат '!#REF!</f>
        <v>#REF!</v>
      </c>
    </row>
    <row r="244" spans="1:33" s="56" customFormat="1" ht="15" customHeight="1">
      <c r="A244" s="143" t="s">
        <v>309</v>
      </c>
      <c r="B244" s="143" t="s">
        <v>306</v>
      </c>
      <c r="C244" s="133" t="s">
        <v>128</v>
      </c>
      <c r="D244" s="104" t="s">
        <v>63</v>
      </c>
      <c r="E244" s="105"/>
      <c r="F244" s="149" t="e">
        <f t="shared" si="93"/>
        <v>#REF!</v>
      </c>
      <c r="G244" s="149" t="e">
        <f>J244+M244+P244+S244</f>
        <v>#REF!</v>
      </c>
      <c r="H244" s="149" t="e">
        <f t="shared" si="90"/>
        <v>#REF!</v>
      </c>
      <c r="I244" s="149" t="e">
        <f t="shared" si="91"/>
        <v>#REF!</v>
      </c>
      <c r="J244" s="154" t="e">
        <f>'Ф2-Перечень меропр с прям зат '!#REF!</f>
        <v>#REF!</v>
      </c>
      <c r="K244" s="154" t="e">
        <f>'Ф2-Перечень меропр с прям зат '!#REF!</f>
        <v>#REF!</v>
      </c>
      <c r="L244" s="154" t="e">
        <f>'Ф2-Перечень меропр с прям зат '!#REF!</f>
        <v>#REF!</v>
      </c>
      <c r="M244" s="154" t="e">
        <f>'Ф2-Перечень меропр с прям зат '!#REF!</f>
        <v>#REF!</v>
      </c>
      <c r="N244" s="154" t="e">
        <f>'Ф2-Перечень меропр с прям зат '!#REF!</f>
        <v>#REF!</v>
      </c>
      <c r="O244" s="154" t="e">
        <f>'Ф2-Перечень меропр с прям зат '!#REF!</f>
        <v>#REF!</v>
      </c>
      <c r="P244" s="154" t="e">
        <f>'Ф2-Перечень меропр с прям зат '!#REF!</f>
        <v>#REF!</v>
      </c>
      <c r="Q244" s="154" t="e">
        <f>'Ф2-Перечень меропр с прям зат '!#REF!</f>
        <v>#REF!</v>
      </c>
      <c r="R244" s="154" t="e">
        <f>'Ф2-Перечень меропр с прям зат '!#REF!</f>
        <v>#REF!</v>
      </c>
      <c r="S244" s="154" t="e">
        <f>'Ф2-Перечень меропр с прям зат '!#REF!</f>
        <v>#REF!</v>
      </c>
      <c r="T244" s="154" t="e">
        <f>'Ф2-Перечень меропр с прям зат '!#REF!</f>
        <v>#REF!</v>
      </c>
      <c r="U244" s="154" t="e">
        <f>'Ф2-Перечень меропр с прям зат '!#REF!</f>
        <v>#REF!</v>
      </c>
      <c r="V244" s="154" t="e">
        <f>'Ф2-Перечень меропр с прям зат '!#REF!</f>
        <v>#REF!</v>
      </c>
      <c r="W244" s="154" t="e">
        <f>'Ф2-Перечень меропр с прям зат '!#REF!</f>
        <v>#REF!</v>
      </c>
      <c r="X244" s="154" t="e">
        <f>'Ф2-Перечень меропр с прям зат '!#REF!</f>
        <v>#REF!</v>
      </c>
      <c r="Y244" s="154" t="e">
        <f>'Ф2-Перечень меропр с прям зат '!#REF!</f>
        <v>#REF!</v>
      </c>
      <c r="Z244" s="154" t="e">
        <f>'Ф2-Перечень меропр с прям зат '!#REF!</f>
        <v>#REF!</v>
      </c>
      <c r="AA244" s="154" t="e">
        <f>'Ф2-Перечень меропр с прям зат '!#REF!</f>
        <v>#REF!</v>
      </c>
      <c r="AB244" s="154" t="e">
        <f>'Ф2-Перечень меропр с прям зат '!#REF!</f>
        <v>#REF!</v>
      </c>
      <c r="AC244" s="154" t="e">
        <f>'Ф2-Перечень меропр с прям зат '!#REF!</f>
        <v>#REF!</v>
      </c>
      <c r="AD244" s="154" t="e">
        <f>'Ф2-Перечень меропр с прям зат '!#REF!</f>
        <v>#REF!</v>
      </c>
      <c r="AE244" s="154" t="e">
        <f>'Ф2-Перечень меропр с прям зат '!#REF!</f>
        <v>#REF!</v>
      </c>
      <c r="AF244" s="154" t="e">
        <f>'Ф2-Перечень меропр с прям зат '!#REF!</f>
        <v>#REF!</v>
      </c>
      <c r="AG244" s="154" t="e">
        <f>'Ф2-Перечень меропр с прям зат '!#REF!</f>
        <v>#REF!</v>
      </c>
    </row>
    <row r="245" spans="1:33" s="56" customFormat="1" ht="15" customHeight="1">
      <c r="A245" s="143" t="s">
        <v>309</v>
      </c>
      <c r="B245" s="143" t="s">
        <v>306</v>
      </c>
      <c r="C245" s="133" t="s">
        <v>129</v>
      </c>
      <c r="D245" s="104" t="s">
        <v>64</v>
      </c>
      <c r="E245" s="105" t="s">
        <v>351</v>
      </c>
      <c r="F245" s="149" t="e">
        <f t="shared" si="93"/>
        <v>#REF!</v>
      </c>
      <c r="G245" s="149" t="e">
        <f>J245+M245+P245+S245</f>
        <v>#REF!</v>
      </c>
      <c r="H245" s="149" t="e">
        <f t="shared" si="90"/>
        <v>#REF!</v>
      </c>
      <c r="I245" s="149" t="e">
        <f t="shared" si="91"/>
        <v>#REF!</v>
      </c>
      <c r="J245" s="154" t="e">
        <f>'Ф2-Перечень меропр с прям зат '!#REF!</f>
        <v>#REF!</v>
      </c>
      <c r="K245" s="154" t="e">
        <f>'Ф2-Перечень меропр с прям зат '!#REF!</f>
        <v>#REF!</v>
      </c>
      <c r="L245" s="154" t="e">
        <f>'Ф2-Перечень меропр с прям зат '!#REF!</f>
        <v>#REF!</v>
      </c>
      <c r="M245" s="154" t="e">
        <f>'Ф2-Перечень меропр с прям зат '!#REF!</f>
        <v>#REF!</v>
      </c>
      <c r="N245" s="154" t="e">
        <f>'Ф2-Перечень меропр с прям зат '!#REF!</f>
        <v>#REF!</v>
      </c>
      <c r="O245" s="154" t="e">
        <f>'Ф2-Перечень меропр с прям зат '!#REF!</f>
        <v>#REF!</v>
      </c>
      <c r="P245" s="154" t="e">
        <f>'Ф2-Перечень меропр с прям зат '!#REF!</f>
        <v>#REF!</v>
      </c>
      <c r="Q245" s="154" t="e">
        <f>'Ф2-Перечень меропр с прям зат '!#REF!</f>
        <v>#REF!</v>
      </c>
      <c r="R245" s="154" t="e">
        <f>'Ф2-Перечень меропр с прям зат '!#REF!</f>
        <v>#REF!</v>
      </c>
      <c r="S245" s="154" t="e">
        <f>'Ф2-Перечень меропр с прям зат '!#REF!</f>
        <v>#REF!</v>
      </c>
      <c r="T245" s="154" t="e">
        <f>'Ф2-Перечень меропр с прям зат '!#REF!</f>
        <v>#REF!</v>
      </c>
      <c r="U245" s="154" t="e">
        <f>'Ф2-Перечень меропр с прям зат '!#REF!</f>
        <v>#REF!</v>
      </c>
      <c r="V245" s="154" t="e">
        <f>'Ф2-Перечень меропр с прям зат '!#REF!</f>
        <v>#REF!</v>
      </c>
      <c r="W245" s="154" t="e">
        <f>'Ф2-Перечень меропр с прям зат '!#REF!</f>
        <v>#REF!</v>
      </c>
      <c r="X245" s="154" t="e">
        <f>'Ф2-Перечень меропр с прям зат '!#REF!</f>
        <v>#REF!</v>
      </c>
      <c r="Y245" s="154" t="e">
        <f>'Ф2-Перечень меропр с прям зат '!#REF!</f>
        <v>#REF!</v>
      </c>
      <c r="Z245" s="154" t="e">
        <f>'Ф2-Перечень меропр с прям зат '!#REF!</f>
        <v>#REF!</v>
      </c>
      <c r="AA245" s="154" t="e">
        <f>'Ф2-Перечень меропр с прям зат '!#REF!</f>
        <v>#REF!</v>
      </c>
      <c r="AB245" s="154" t="e">
        <f>'Ф2-Перечень меропр с прям зат '!#REF!</f>
        <v>#REF!</v>
      </c>
      <c r="AC245" s="154" t="e">
        <f>'Ф2-Перечень меропр с прям зат '!#REF!</f>
        <v>#REF!</v>
      </c>
      <c r="AD245" s="154" t="e">
        <f>'Ф2-Перечень меропр с прям зат '!#REF!</f>
        <v>#REF!</v>
      </c>
      <c r="AE245" s="154" t="e">
        <f>'Ф2-Перечень меропр с прям зат '!#REF!</f>
        <v>#REF!</v>
      </c>
      <c r="AF245" s="154" t="e">
        <f>'Ф2-Перечень меропр с прям зат '!#REF!</f>
        <v>#REF!</v>
      </c>
      <c r="AG245" s="154" t="e">
        <f>'Ф2-Перечень меропр с прям зат '!#REF!</f>
        <v>#REF!</v>
      </c>
    </row>
    <row r="246" spans="1:33" s="56" customFormat="1" ht="94.5">
      <c r="A246" s="144" t="s">
        <v>309</v>
      </c>
      <c r="B246" s="144" t="s">
        <v>306</v>
      </c>
      <c r="C246" s="113">
        <v>3</v>
      </c>
      <c r="D246" s="114" t="s">
        <v>278</v>
      </c>
      <c r="E246" s="147" t="s">
        <v>346</v>
      </c>
      <c r="F246" s="155" t="e">
        <f>H246+W246+Z246+AC246+AF246</f>
        <v>#REF!</v>
      </c>
      <c r="G246" s="149">
        <f>J246+M246+P246+S246</f>
        <v>0</v>
      </c>
      <c r="H246" s="149" t="e">
        <f t="shared" si="90"/>
        <v>#REF!</v>
      </c>
      <c r="I246" s="149" t="e">
        <f t="shared" si="91"/>
        <v>#REF!</v>
      </c>
      <c r="J246" s="153"/>
      <c r="K246" s="149" t="e">
        <f>K247+K251</f>
        <v>#REF!</v>
      </c>
      <c r="L246" s="149" t="e">
        <f>L247+L251</f>
        <v>#REF!</v>
      </c>
      <c r="M246" s="153"/>
      <c r="N246" s="149" t="e">
        <f>N247+N251</f>
        <v>#REF!</v>
      </c>
      <c r="O246" s="149" t="e">
        <f>O247+O251</f>
        <v>#REF!</v>
      </c>
      <c r="P246" s="153"/>
      <c r="Q246" s="149" t="e">
        <f>Q247+Q251</f>
        <v>#REF!</v>
      </c>
      <c r="R246" s="149" t="e">
        <f>R247+R251</f>
        <v>#REF!</v>
      </c>
      <c r="S246" s="153"/>
      <c r="T246" s="149" t="e">
        <f>T247+T251</f>
        <v>#REF!</v>
      </c>
      <c r="U246" s="149" t="e">
        <f>U247+U251</f>
        <v>#REF!</v>
      </c>
      <c r="V246" s="153"/>
      <c r="W246" s="149" t="e">
        <f>W247+W251</f>
        <v>#REF!</v>
      </c>
      <c r="X246" s="149" t="e">
        <f>X247+X251</f>
        <v>#REF!</v>
      </c>
      <c r="Y246" s="153"/>
      <c r="Z246" s="149" t="e">
        <f>Z247+Z251</f>
        <v>#REF!</v>
      </c>
      <c r="AA246" s="149" t="e">
        <f>AA247+AA251</f>
        <v>#REF!</v>
      </c>
      <c r="AB246" s="153"/>
      <c r="AC246" s="149" t="e">
        <f>AC247+AC251</f>
        <v>#REF!</v>
      </c>
      <c r="AD246" s="149" t="e">
        <f>AD247+AD251</f>
        <v>#REF!</v>
      </c>
      <c r="AE246" s="153"/>
      <c r="AF246" s="149" t="e">
        <f>AF247+AF251</f>
        <v>#REF!</v>
      </c>
      <c r="AG246" s="149" t="e">
        <f>AG247+AG251</f>
        <v>#REF!</v>
      </c>
    </row>
    <row r="247" spans="1:33" s="56" customFormat="1" ht="15" customHeight="1">
      <c r="A247" s="144" t="s">
        <v>309</v>
      </c>
      <c r="B247" s="144" t="s">
        <v>306</v>
      </c>
      <c r="C247" s="134" t="s">
        <v>66</v>
      </c>
      <c r="D247" s="115" t="s">
        <v>101</v>
      </c>
      <c r="E247" s="123" t="s">
        <v>346</v>
      </c>
      <c r="F247" s="149" t="e">
        <f>H247+W247+Z247+AC247+AF247</f>
        <v>#REF!</v>
      </c>
      <c r="G247" s="153"/>
      <c r="H247" s="149" t="e">
        <f t="shared" si="90"/>
        <v>#REF!</v>
      </c>
      <c r="I247" s="149" t="e">
        <f t="shared" si="91"/>
        <v>#REF!</v>
      </c>
      <c r="J247" s="153"/>
      <c r="K247" s="149" t="e">
        <f>SUM(K248:K250)</f>
        <v>#REF!</v>
      </c>
      <c r="L247" s="149" t="e">
        <f>SUM(L248:L250)</f>
        <v>#REF!</v>
      </c>
      <c r="M247" s="153"/>
      <c r="N247" s="149" t="e">
        <f>SUM(N248:N250)</f>
        <v>#REF!</v>
      </c>
      <c r="O247" s="149" t="e">
        <f>SUM(O248:O250)</f>
        <v>#REF!</v>
      </c>
      <c r="P247" s="153"/>
      <c r="Q247" s="149" t="e">
        <f>SUM(Q248:Q250)</f>
        <v>#REF!</v>
      </c>
      <c r="R247" s="149" t="e">
        <f>SUM(R248:R250)</f>
        <v>#REF!</v>
      </c>
      <c r="S247" s="153"/>
      <c r="T247" s="149" t="e">
        <f>SUM(T248:T250)</f>
        <v>#REF!</v>
      </c>
      <c r="U247" s="149" t="e">
        <f>SUM(U248:U250)</f>
        <v>#REF!</v>
      </c>
      <c r="V247" s="153"/>
      <c r="W247" s="149" t="e">
        <f>SUM(W248:W250)</f>
        <v>#REF!</v>
      </c>
      <c r="X247" s="149" t="e">
        <f>SUM(X248:X250)</f>
        <v>#REF!</v>
      </c>
      <c r="Y247" s="153"/>
      <c r="Z247" s="149" t="e">
        <f>SUM(Z248:Z250)</f>
        <v>#REF!</v>
      </c>
      <c r="AA247" s="149" t="e">
        <f>SUM(AA248:AA250)</f>
        <v>#REF!</v>
      </c>
      <c r="AB247" s="153"/>
      <c r="AC247" s="149" t="e">
        <f>SUM(AC248:AC250)</f>
        <v>#REF!</v>
      </c>
      <c r="AD247" s="149" t="e">
        <f>SUM(AD248:AD250)</f>
        <v>#REF!</v>
      </c>
      <c r="AE247" s="153"/>
      <c r="AF247" s="149" t="e">
        <f>SUM(AF248:AF250)</f>
        <v>#REF!</v>
      </c>
      <c r="AG247" s="149" t="e">
        <f>SUM(AG248:AG250)</f>
        <v>#REF!</v>
      </c>
    </row>
    <row r="248" spans="1:33" s="56" customFormat="1" ht="15" customHeight="1">
      <c r="A248" s="144" t="s">
        <v>309</v>
      </c>
      <c r="B248" s="144" t="s">
        <v>306</v>
      </c>
      <c r="C248" s="135" t="s">
        <v>262</v>
      </c>
      <c r="D248" s="109" t="s">
        <v>263</v>
      </c>
      <c r="E248" s="96" t="s">
        <v>232</v>
      </c>
      <c r="F248" s="149" t="e">
        <f>G248+V248+Y248+AB248+AE248</f>
        <v>#REF!</v>
      </c>
      <c r="G248" s="149" t="e">
        <f>J248+M248+P248+S248</f>
        <v>#REF!</v>
      </c>
      <c r="H248" s="149" t="e">
        <f t="shared" si="90"/>
        <v>#REF!</v>
      </c>
      <c r="I248" s="149" t="e">
        <f t="shared" si="91"/>
        <v>#REF!</v>
      </c>
      <c r="J248" s="156" t="e">
        <f>'Ф2-Перечень меропр с прям зат '!#REF!</f>
        <v>#REF!</v>
      </c>
      <c r="K248" s="156" t="e">
        <f>'Ф2-Перечень меропр с прям зат '!#REF!</f>
        <v>#REF!</v>
      </c>
      <c r="L248" s="156" t="e">
        <f>'Ф2-Перечень меропр с прям зат '!#REF!</f>
        <v>#REF!</v>
      </c>
      <c r="M248" s="156" t="e">
        <f>'Ф2-Перечень меропр с прям зат '!#REF!</f>
        <v>#REF!</v>
      </c>
      <c r="N248" s="156" t="e">
        <f>'Ф2-Перечень меропр с прям зат '!#REF!</f>
        <v>#REF!</v>
      </c>
      <c r="O248" s="156" t="e">
        <f>'Ф2-Перечень меропр с прям зат '!#REF!</f>
        <v>#REF!</v>
      </c>
      <c r="P248" s="156" t="e">
        <f>'Ф2-Перечень меропр с прям зат '!#REF!</f>
        <v>#REF!</v>
      </c>
      <c r="Q248" s="156" t="e">
        <f>'Ф2-Перечень меропр с прям зат '!#REF!</f>
        <v>#REF!</v>
      </c>
      <c r="R248" s="156" t="e">
        <f>'Ф2-Перечень меропр с прям зат '!#REF!</f>
        <v>#REF!</v>
      </c>
      <c r="S248" s="156" t="e">
        <f>'Ф2-Перечень меропр с прям зат '!#REF!</f>
        <v>#REF!</v>
      </c>
      <c r="T248" s="156" t="e">
        <f>'Ф2-Перечень меропр с прям зат '!#REF!</f>
        <v>#REF!</v>
      </c>
      <c r="U248" s="156" t="e">
        <f>'Ф2-Перечень меропр с прям зат '!#REF!</f>
        <v>#REF!</v>
      </c>
      <c r="V248" s="156" t="e">
        <f>'Ф2-Перечень меропр с прям зат '!#REF!</f>
        <v>#REF!</v>
      </c>
      <c r="W248" s="156" t="e">
        <f>'Ф2-Перечень меропр с прям зат '!#REF!</f>
        <v>#REF!</v>
      </c>
      <c r="X248" s="156" t="e">
        <f>'Ф2-Перечень меропр с прям зат '!#REF!</f>
        <v>#REF!</v>
      </c>
      <c r="Y248" s="156" t="e">
        <f>'Ф2-Перечень меропр с прям зат '!#REF!</f>
        <v>#REF!</v>
      </c>
      <c r="Z248" s="156" t="e">
        <f>'Ф2-Перечень меропр с прям зат '!#REF!</f>
        <v>#REF!</v>
      </c>
      <c r="AA248" s="156" t="e">
        <f>'Ф2-Перечень меропр с прям зат '!#REF!</f>
        <v>#REF!</v>
      </c>
      <c r="AB248" s="156" t="e">
        <f>'Ф2-Перечень меропр с прям зат '!#REF!</f>
        <v>#REF!</v>
      </c>
      <c r="AC248" s="156" t="e">
        <f>'Ф2-Перечень меропр с прям зат '!#REF!</f>
        <v>#REF!</v>
      </c>
      <c r="AD248" s="156" t="e">
        <f>'Ф2-Перечень меропр с прям зат '!#REF!</f>
        <v>#REF!</v>
      </c>
      <c r="AE248" s="156" t="e">
        <f>'Ф2-Перечень меропр с прям зат '!#REF!</f>
        <v>#REF!</v>
      </c>
      <c r="AF248" s="156" t="e">
        <f>'Ф2-Перечень меропр с прям зат '!#REF!</f>
        <v>#REF!</v>
      </c>
      <c r="AG248" s="156" t="e">
        <f>'Ф2-Перечень меропр с прям зат '!#REF!</f>
        <v>#REF!</v>
      </c>
    </row>
    <row r="249" spans="1:33" s="56" customFormat="1" ht="15" customHeight="1">
      <c r="A249" s="144" t="s">
        <v>309</v>
      </c>
      <c r="B249" s="144" t="s">
        <v>306</v>
      </c>
      <c r="C249" s="135" t="s">
        <v>264</v>
      </c>
      <c r="D249" s="109" t="s">
        <v>266</v>
      </c>
      <c r="E249" s="96" t="s">
        <v>232</v>
      </c>
      <c r="F249" s="149" t="e">
        <f>G249+V249+Y249+AB249+AE249</f>
        <v>#REF!</v>
      </c>
      <c r="G249" s="149" t="e">
        <f>J249+M249+P249+S249</f>
        <v>#REF!</v>
      </c>
      <c r="H249" s="149" t="e">
        <f t="shared" si="90"/>
        <v>#REF!</v>
      </c>
      <c r="I249" s="149" t="e">
        <f t="shared" si="91"/>
        <v>#REF!</v>
      </c>
      <c r="J249" s="156" t="e">
        <f>'Ф2-Перечень меропр с прям зат '!#REF!</f>
        <v>#REF!</v>
      </c>
      <c r="K249" s="156" t="e">
        <f>'Ф2-Перечень меропр с прям зат '!#REF!</f>
        <v>#REF!</v>
      </c>
      <c r="L249" s="156" t="e">
        <f>'Ф2-Перечень меропр с прям зат '!#REF!</f>
        <v>#REF!</v>
      </c>
      <c r="M249" s="156" t="e">
        <f>'Ф2-Перечень меропр с прям зат '!#REF!</f>
        <v>#REF!</v>
      </c>
      <c r="N249" s="156" t="e">
        <f>'Ф2-Перечень меропр с прям зат '!#REF!</f>
        <v>#REF!</v>
      </c>
      <c r="O249" s="156" t="e">
        <f>'Ф2-Перечень меропр с прям зат '!#REF!</f>
        <v>#REF!</v>
      </c>
      <c r="P249" s="156" t="e">
        <f>'Ф2-Перечень меропр с прям зат '!#REF!</f>
        <v>#REF!</v>
      </c>
      <c r="Q249" s="156" t="e">
        <f>'Ф2-Перечень меропр с прям зат '!#REF!</f>
        <v>#REF!</v>
      </c>
      <c r="R249" s="156" t="e">
        <f>'Ф2-Перечень меропр с прям зат '!#REF!</f>
        <v>#REF!</v>
      </c>
      <c r="S249" s="156" t="e">
        <f>'Ф2-Перечень меропр с прям зат '!#REF!</f>
        <v>#REF!</v>
      </c>
      <c r="T249" s="156" t="e">
        <f>'Ф2-Перечень меропр с прям зат '!#REF!</f>
        <v>#REF!</v>
      </c>
      <c r="U249" s="156" t="e">
        <f>'Ф2-Перечень меропр с прям зат '!#REF!</f>
        <v>#REF!</v>
      </c>
      <c r="V249" s="156" t="e">
        <f>'Ф2-Перечень меропр с прям зат '!#REF!</f>
        <v>#REF!</v>
      </c>
      <c r="W249" s="156" t="e">
        <f>'Ф2-Перечень меропр с прям зат '!#REF!</f>
        <v>#REF!</v>
      </c>
      <c r="X249" s="156" t="e">
        <f>'Ф2-Перечень меропр с прям зат '!#REF!</f>
        <v>#REF!</v>
      </c>
      <c r="Y249" s="156" t="e">
        <f>'Ф2-Перечень меропр с прям зат '!#REF!</f>
        <v>#REF!</v>
      </c>
      <c r="Z249" s="156" t="e">
        <f>'Ф2-Перечень меропр с прям зат '!#REF!</f>
        <v>#REF!</v>
      </c>
      <c r="AA249" s="156" t="e">
        <f>'Ф2-Перечень меропр с прям зат '!#REF!</f>
        <v>#REF!</v>
      </c>
      <c r="AB249" s="156" t="e">
        <f>'Ф2-Перечень меропр с прям зат '!#REF!</f>
        <v>#REF!</v>
      </c>
      <c r="AC249" s="156" t="e">
        <f>'Ф2-Перечень меропр с прям зат '!#REF!</f>
        <v>#REF!</v>
      </c>
      <c r="AD249" s="156" t="e">
        <f>'Ф2-Перечень меропр с прям зат '!#REF!</f>
        <v>#REF!</v>
      </c>
      <c r="AE249" s="156" t="e">
        <f>'Ф2-Перечень меропр с прям зат '!#REF!</f>
        <v>#REF!</v>
      </c>
      <c r="AF249" s="156" t="e">
        <f>'Ф2-Перечень меропр с прям зат '!#REF!</f>
        <v>#REF!</v>
      </c>
      <c r="AG249" s="156" t="e">
        <f>'Ф2-Перечень меропр с прям зат '!#REF!</f>
        <v>#REF!</v>
      </c>
    </row>
    <row r="250" spans="1:33" s="56" customFormat="1" ht="15" customHeight="1">
      <c r="A250" s="144" t="s">
        <v>309</v>
      </c>
      <c r="B250" s="144" t="s">
        <v>306</v>
      </c>
      <c r="C250" s="135" t="s">
        <v>265</v>
      </c>
      <c r="D250" s="109" t="s">
        <v>267</v>
      </c>
      <c r="E250" s="96"/>
      <c r="F250" s="149">
        <f>G250+V250+Y250+AB250+AE250</f>
        <v>0</v>
      </c>
      <c r="G250" s="153"/>
      <c r="H250" s="149" t="e">
        <f t="shared" si="90"/>
        <v>#REF!</v>
      </c>
      <c r="I250" s="149" t="e">
        <f t="shared" si="91"/>
        <v>#REF!</v>
      </c>
      <c r="J250" s="153"/>
      <c r="K250" s="156" t="e">
        <f>'Ф2-Перечень меропр с прям зат '!#REF!</f>
        <v>#REF!</v>
      </c>
      <c r="L250" s="156" t="e">
        <f>'Ф2-Перечень меропр с прям зат '!#REF!</f>
        <v>#REF!</v>
      </c>
      <c r="M250" s="153"/>
      <c r="N250" s="156" t="e">
        <f>'Ф2-Перечень меропр с прям зат '!#REF!</f>
        <v>#REF!</v>
      </c>
      <c r="O250" s="156" t="e">
        <f>'Ф2-Перечень меропр с прям зат '!#REF!</f>
        <v>#REF!</v>
      </c>
      <c r="P250" s="153"/>
      <c r="Q250" s="156" t="e">
        <f>'Ф2-Перечень меропр с прям зат '!#REF!</f>
        <v>#REF!</v>
      </c>
      <c r="R250" s="156" t="e">
        <f>'Ф2-Перечень меропр с прям зат '!#REF!</f>
        <v>#REF!</v>
      </c>
      <c r="S250" s="153"/>
      <c r="T250" s="156" t="e">
        <f>'Ф2-Перечень меропр с прям зат '!#REF!</f>
        <v>#REF!</v>
      </c>
      <c r="U250" s="156" t="e">
        <f>'Ф2-Перечень меропр с прям зат '!#REF!</f>
        <v>#REF!</v>
      </c>
      <c r="V250" s="153"/>
      <c r="W250" s="156" t="e">
        <f>'Ф2-Перечень меропр с прям зат '!#REF!</f>
        <v>#REF!</v>
      </c>
      <c r="X250" s="156" t="e">
        <f>'Ф2-Перечень меропр с прям зат '!#REF!</f>
        <v>#REF!</v>
      </c>
      <c r="Y250" s="153"/>
      <c r="Z250" s="156" t="e">
        <f>'Ф2-Перечень меропр с прям зат '!#REF!</f>
        <v>#REF!</v>
      </c>
      <c r="AA250" s="156" t="e">
        <f>'Ф2-Перечень меропр с прям зат '!#REF!</f>
        <v>#REF!</v>
      </c>
      <c r="AB250" s="153"/>
      <c r="AC250" s="156" t="e">
        <f>'Ф2-Перечень меропр с прям зат '!#REF!</f>
        <v>#REF!</v>
      </c>
      <c r="AD250" s="156" t="e">
        <f>'Ф2-Перечень меропр с прям зат '!#REF!</f>
        <v>#REF!</v>
      </c>
      <c r="AE250" s="153"/>
      <c r="AF250" s="156" t="e">
        <f>'Ф2-Перечень меропр с прям зат '!#REF!</f>
        <v>#REF!</v>
      </c>
      <c r="AG250" s="156" t="e">
        <f>'Ф2-Перечень меропр с прям зат '!#REF!</f>
        <v>#REF!</v>
      </c>
    </row>
    <row r="251" spans="1:33" s="56" customFormat="1" ht="15" customHeight="1">
      <c r="A251" s="144" t="s">
        <v>309</v>
      </c>
      <c r="B251" s="144" t="s">
        <v>306</v>
      </c>
      <c r="C251" s="136" t="s">
        <v>88</v>
      </c>
      <c r="D251" s="110" t="s">
        <v>102</v>
      </c>
      <c r="E251" s="123" t="s">
        <v>346</v>
      </c>
      <c r="F251" s="149" t="e">
        <f>H251+W251+Z251+AC251+AF251</f>
        <v>#REF!</v>
      </c>
      <c r="G251" s="153"/>
      <c r="H251" s="149" t="e">
        <f t="shared" si="90"/>
        <v>#REF!</v>
      </c>
      <c r="I251" s="149" t="e">
        <f t="shared" si="91"/>
        <v>#REF!</v>
      </c>
      <c r="J251" s="153"/>
      <c r="K251" s="149" t="e">
        <f>SUM(K252:K254)</f>
        <v>#REF!</v>
      </c>
      <c r="L251" s="149" t="e">
        <f>SUM(L252:L254)</f>
        <v>#REF!</v>
      </c>
      <c r="M251" s="153"/>
      <c r="N251" s="149" t="e">
        <f>SUM(N252:N254)</f>
        <v>#REF!</v>
      </c>
      <c r="O251" s="149" t="e">
        <f>SUM(O252:O254)</f>
        <v>#REF!</v>
      </c>
      <c r="P251" s="153"/>
      <c r="Q251" s="149" t="e">
        <f>SUM(Q252:Q254)</f>
        <v>#REF!</v>
      </c>
      <c r="R251" s="149" t="e">
        <f>SUM(R252:R254)</f>
        <v>#REF!</v>
      </c>
      <c r="S251" s="153"/>
      <c r="T251" s="149" t="e">
        <f>SUM(T252:T254)</f>
        <v>#REF!</v>
      </c>
      <c r="U251" s="149" t="e">
        <f>SUM(U252:U254)</f>
        <v>#REF!</v>
      </c>
      <c r="V251" s="153"/>
      <c r="W251" s="149" t="e">
        <f>SUM(W252:W254)</f>
        <v>#REF!</v>
      </c>
      <c r="X251" s="149" t="e">
        <f>SUM(X252:X254)</f>
        <v>#REF!</v>
      </c>
      <c r="Y251" s="153"/>
      <c r="Z251" s="149" t="e">
        <f>SUM(Z252:Z254)</f>
        <v>#REF!</v>
      </c>
      <c r="AA251" s="149" t="e">
        <f>SUM(AA252:AA254)</f>
        <v>#REF!</v>
      </c>
      <c r="AB251" s="153"/>
      <c r="AC251" s="149" t="e">
        <f>SUM(AC252:AC254)</f>
        <v>#REF!</v>
      </c>
      <c r="AD251" s="149" t="e">
        <f>SUM(AD252:AD254)</f>
        <v>#REF!</v>
      </c>
      <c r="AE251" s="153"/>
      <c r="AF251" s="149" t="e">
        <f>SUM(AF252:AF254)</f>
        <v>#REF!</v>
      </c>
      <c r="AG251" s="149" t="e">
        <f>SUM(AG252:AG254)</f>
        <v>#REF!</v>
      </c>
    </row>
    <row r="252" spans="1:33" s="56" customFormat="1" ht="15" customHeight="1">
      <c r="A252" s="144" t="s">
        <v>309</v>
      </c>
      <c r="B252" s="144" t="s">
        <v>306</v>
      </c>
      <c r="C252" s="137" t="s">
        <v>268</v>
      </c>
      <c r="D252" s="111" t="s">
        <v>263</v>
      </c>
      <c r="E252" s="96" t="s">
        <v>232</v>
      </c>
      <c r="F252" s="149" t="e">
        <f>G252+V252+Y252+AB252+AE252</f>
        <v>#REF!</v>
      </c>
      <c r="G252" s="149" t="e">
        <f>J252+M252+P252+S252</f>
        <v>#REF!</v>
      </c>
      <c r="H252" s="149" t="e">
        <f t="shared" si="90"/>
        <v>#REF!</v>
      </c>
      <c r="I252" s="149" t="e">
        <f t="shared" si="91"/>
        <v>#REF!</v>
      </c>
      <c r="J252" s="156" t="e">
        <f>'Ф2-Перечень меропр с прям зат '!#REF!</f>
        <v>#REF!</v>
      </c>
      <c r="K252" s="156" t="e">
        <f>'Ф2-Перечень меропр с прям зат '!#REF!</f>
        <v>#REF!</v>
      </c>
      <c r="L252" s="156" t="e">
        <f>'Ф2-Перечень меропр с прям зат '!#REF!</f>
        <v>#REF!</v>
      </c>
      <c r="M252" s="156" t="e">
        <f>'Ф2-Перечень меропр с прям зат '!#REF!</f>
        <v>#REF!</v>
      </c>
      <c r="N252" s="156" t="e">
        <f>'Ф2-Перечень меропр с прям зат '!#REF!</f>
        <v>#REF!</v>
      </c>
      <c r="O252" s="156" t="e">
        <f>'Ф2-Перечень меропр с прям зат '!#REF!</f>
        <v>#REF!</v>
      </c>
      <c r="P252" s="156" t="e">
        <f>'Ф2-Перечень меропр с прям зат '!#REF!</f>
        <v>#REF!</v>
      </c>
      <c r="Q252" s="156" t="e">
        <f>'Ф2-Перечень меропр с прям зат '!#REF!</f>
        <v>#REF!</v>
      </c>
      <c r="R252" s="156" t="e">
        <f>'Ф2-Перечень меропр с прям зат '!#REF!</f>
        <v>#REF!</v>
      </c>
      <c r="S252" s="156" t="e">
        <f>'Ф2-Перечень меропр с прям зат '!#REF!</f>
        <v>#REF!</v>
      </c>
      <c r="T252" s="156" t="e">
        <f>'Ф2-Перечень меропр с прям зат '!#REF!</f>
        <v>#REF!</v>
      </c>
      <c r="U252" s="156" t="e">
        <f>'Ф2-Перечень меропр с прям зат '!#REF!</f>
        <v>#REF!</v>
      </c>
      <c r="V252" s="156" t="e">
        <f>'Ф2-Перечень меропр с прям зат '!#REF!</f>
        <v>#REF!</v>
      </c>
      <c r="W252" s="156" t="e">
        <f>'Ф2-Перечень меропр с прям зат '!#REF!</f>
        <v>#REF!</v>
      </c>
      <c r="X252" s="156" t="e">
        <f>'Ф2-Перечень меропр с прям зат '!#REF!</f>
        <v>#REF!</v>
      </c>
      <c r="Y252" s="156" t="e">
        <f>'Ф2-Перечень меропр с прям зат '!#REF!</f>
        <v>#REF!</v>
      </c>
      <c r="Z252" s="156" t="e">
        <f>'Ф2-Перечень меропр с прям зат '!#REF!</f>
        <v>#REF!</v>
      </c>
      <c r="AA252" s="156" t="e">
        <f>'Ф2-Перечень меропр с прям зат '!#REF!</f>
        <v>#REF!</v>
      </c>
      <c r="AB252" s="156" t="e">
        <f>'Ф2-Перечень меропр с прям зат '!#REF!</f>
        <v>#REF!</v>
      </c>
      <c r="AC252" s="156" t="e">
        <f>'Ф2-Перечень меропр с прям зат '!#REF!</f>
        <v>#REF!</v>
      </c>
      <c r="AD252" s="156" t="e">
        <f>'Ф2-Перечень меропр с прям зат '!#REF!</f>
        <v>#REF!</v>
      </c>
      <c r="AE252" s="156" t="e">
        <f>'Ф2-Перечень меропр с прям зат '!#REF!</f>
        <v>#REF!</v>
      </c>
      <c r="AF252" s="156" t="e">
        <f>'Ф2-Перечень меропр с прям зат '!#REF!</f>
        <v>#REF!</v>
      </c>
      <c r="AG252" s="156" t="e">
        <f>'Ф2-Перечень меропр с прям зат '!#REF!</f>
        <v>#REF!</v>
      </c>
    </row>
    <row r="253" spans="1:33" s="56" customFormat="1" ht="15" customHeight="1">
      <c r="A253" s="144" t="s">
        <v>309</v>
      </c>
      <c r="B253" s="144" t="s">
        <v>306</v>
      </c>
      <c r="C253" s="137" t="s">
        <v>269</v>
      </c>
      <c r="D253" s="111" t="s">
        <v>266</v>
      </c>
      <c r="E253" s="96" t="s">
        <v>232</v>
      </c>
      <c r="F253" s="149" t="e">
        <f>G253+V253+Y253+AB253+AE253</f>
        <v>#REF!</v>
      </c>
      <c r="G253" s="149" t="e">
        <f>J253+M253+P253+S253</f>
        <v>#REF!</v>
      </c>
      <c r="H253" s="149" t="e">
        <f t="shared" si="90"/>
        <v>#REF!</v>
      </c>
      <c r="I253" s="149" t="e">
        <f t="shared" si="91"/>
        <v>#REF!</v>
      </c>
      <c r="J253" s="156" t="e">
        <f>'Ф2-Перечень меропр с прям зат '!#REF!</f>
        <v>#REF!</v>
      </c>
      <c r="K253" s="156" t="e">
        <f>'Ф2-Перечень меропр с прям зат '!#REF!</f>
        <v>#REF!</v>
      </c>
      <c r="L253" s="156" t="e">
        <f>'Ф2-Перечень меропр с прям зат '!#REF!</f>
        <v>#REF!</v>
      </c>
      <c r="M253" s="156" t="e">
        <f>'Ф2-Перечень меропр с прям зат '!#REF!</f>
        <v>#REF!</v>
      </c>
      <c r="N253" s="156" t="e">
        <f>'Ф2-Перечень меропр с прям зат '!#REF!</f>
        <v>#REF!</v>
      </c>
      <c r="O253" s="156" t="e">
        <f>'Ф2-Перечень меропр с прям зат '!#REF!</f>
        <v>#REF!</v>
      </c>
      <c r="P253" s="156" t="e">
        <f>'Ф2-Перечень меропр с прям зат '!#REF!</f>
        <v>#REF!</v>
      </c>
      <c r="Q253" s="156" t="e">
        <f>'Ф2-Перечень меропр с прям зат '!#REF!</f>
        <v>#REF!</v>
      </c>
      <c r="R253" s="156" t="e">
        <f>'Ф2-Перечень меропр с прям зат '!#REF!</f>
        <v>#REF!</v>
      </c>
      <c r="S253" s="156" t="e">
        <f>'Ф2-Перечень меропр с прям зат '!#REF!</f>
        <v>#REF!</v>
      </c>
      <c r="T253" s="156" t="e">
        <f>'Ф2-Перечень меропр с прям зат '!#REF!</f>
        <v>#REF!</v>
      </c>
      <c r="U253" s="156" t="e">
        <f>'Ф2-Перечень меропр с прям зат '!#REF!</f>
        <v>#REF!</v>
      </c>
      <c r="V253" s="156" t="e">
        <f>'Ф2-Перечень меропр с прям зат '!#REF!</f>
        <v>#REF!</v>
      </c>
      <c r="W253" s="156" t="e">
        <f>'Ф2-Перечень меропр с прям зат '!#REF!</f>
        <v>#REF!</v>
      </c>
      <c r="X253" s="156" t="e">
        <f>'Ф2-Перечень меропр с прям зат '!#REF!</f>
        <v>#REF!</v>
      </c>
      <c r="Y253" s="156" t="e">
        <f>'Ф2-Перечень меропр с прям зат '!#REF!</f>
        <v>#REF!</v>
      </c>
      <c r="Z253" s="156" t="e">
        <f>'Ф2-Перечень меропр с прям зат '!#REF!</f>
        <v>#REF!</v>
      </c>
      <c r="AA253" s="156" t="e">
        <f>'Ф2-Перечень меропр с прям зат '!#REF!</f>
        <v>#REF!</v>
      </c>
      <c r="AB253" s="156" t="e">
        <f>'Ф2-Перечень меропр с прям зат '!#REF!</f>
        <v>#REF!</v>
      </c>
      <c r="AC253" s="156" t="e">
        <f>'Ф2-Перечень меропр с прям зат '!#REF!</f>
        <v>#REF!</v>
      </c>
      <c r="AD253" s="156" t="e">
        <f>'Ф2-Перечень меропр с прям зат '!#REF!</f>
        <v>#REF!</v>
      </c>
      <c r="AE253" s="156" t="e">
        <f>'Ф2-Перечень меропр с прям зат '!#REF!</f>
        <v>#REF!</v>
      </c>
      <c r="AF253" s="156" t="e">
        <f>'Ф2-Перечень меропр с прям зат '!#REF!</f>
        <v>#REF!</v>
      </c>
      <c r="AG253" s="156" t="e">
        <f>'Ф2-Перечень меропр с прям зат '!#REF!</f>
        <v>#REF!</v>
      </c>
    </row>
    <row r="254" spans="1:33" s="56" customFormat="1">
      <c r="A254" s="144" t="s">
        <v>309</v>
      </c>
      <c r="B254" s="144" t="s">
        <v>306</v>
      </c>
      <c r="C254" s="137" t="s">
        <v>270</v>
      </c>
      <c r="D254" s="111" t="s">
        <v>267</v>
      </c>
      <c r="E254" s="123" t="s">
        <v>346</v>
      </c>
      <c r="F254" s="149" t="e">
        <f>H254+W254+Z254+AC254+AF254</f>
        <v>#REF!</v>
      </c>
      <c r="G254" s="153"/>
      <c r="H254" s="149" t="e">
        <f t="shared" si="90"/>
        <v>#REF!</v>
      </c>
      <c r="I254" s="149" t="e">
        <f t="shared" si="91"/>
        <v>#REF!</v>
      </c>
      <c r="J254" s="153"/>
      <c r="K254" s="156" t="e">
        <f>'Ф2-Перечень меропр с прям зат '!#REF!</f>
        <v>#REF!</v>
      </c>
      <c r="L254" s="156" t="e">
        <f>'Ф2-Перечень меропр с прям зат '!#REF!</f>
        <v>#REF!</v>
      </c>
      <c r="M254" s="153"/>
      <c r="N254" s="156" t="e">
        <f>'Ф2-Перечень меропр с прям зат '!#REF!</f>
        <v>#REF!</v>
      </c>
      <c r="O254" s="156" t="e">
        <f>'Ф2-Перечень меропр с прям зат '!#REF!</f>
        <v>#REF!</v>
      </c>
      <c r="P254" s="153"/>
      <c r="Q254" s="156" t="e">
        <f>'Ф2-Перечень меропр с прям зат '!#REF!</f>
        <v>#REF!</v>
      </c>
      <c r="R254" s="156" t="e">
        <f>'Ф2-Перечень меропр с прям зат '!#REF!</f>
        <v>#REF!</v>
      </c>
      <c r="S254" s="153"/>
      <c r="T254" s="156" t="e">
        <f>'Ф2-Перечень меропр с прям зат '!#REF!</f>
        <v>#REF!</v>
      </c>
      <c r="U254" s="156" t="e">
        <f>'Ф2-Перечень меропр с прям зат '!#REF!</f>
        <v>#REF!</v>
      </c>
      <c r="V254" s="153"/>
      <c r="W254" s="156" t="e">
        <f>'Ф2-Перечень меропр с прям зат '!#REF!</f>
        <v>#REF!</v>
      </c>
      <c r="X254" s="156" t="e">
        <f>'Ф2-Перечень меропр с прям зат '!#REF!</f>
        <v>#REF!</v>
      </c>
      <c r="Y254" s="153"/>
      <c r="Z254" s="156" t="e">
        <f>'Ф2-Перечень меропр с прям зат '!#REF!</f>
        <v>#REF!</v>
      </c>
      <c r="AA254" s="156" t="e">
        <f>'Ф2-Перечень меропр с прям зат '!#REF!</f>
        <v>#REF!</v>
      </c>
      <c r="AB254" s="153"/>
      <c r="AC254" s="156" t="e">
        <f>'Ф2-Перечень меропр с прям зат '!#REF!</f>
        <v>#REF!</v>
      </c>
      <c r="AD254" s="156" t="e">
        <f>'Ф2-Перечень меропр с прям зат '!#REF!</f>
        <v>#REF!</v>
      </c>
      <c r="AE254" s="153"/>
      <c r="AF254" s="156" t="e">
        <f>'Ф2-Перечень меропр с прям зат '!#REF!</f>
        <v>#REF!</v>
      </c>
      <c r="AG254" s="156" t="e">
        <f>'Ф2-Перечень меропр с прям зат '!#REF!</f>
        <v>#REF!</v>
      </c>
    </row>
    <row r="255" spans="1:33" s="56" customFormat="1" ht="105">
      <c r="A255" s="144" t="s">
        <v>309</v>
      </c>
      <c r="B255" s="144" t="s">
        <v>306</v>
      </c>
      <c r="C255" s="134" t="s">
        <v>347</v>
      </c>
      <c r="D255" s="124" t="s">
        <v>348</v>
      </c>
      <c r="E255" s="123" t="s">
        <v>346</v>
      </c>
      <c r="F255" s="149" t="e">
        <f>H255+W255+Z255+AC255+AF255</f>
        <v>#REF!</v>
      </c>
      <c r="G255" s="153"/>
      <c r="H255" s="152" t="e">
        <f t="shared" si="90"/>
        <v>#REF!</v>
      </c>
      <c r="I255" s="152" t="e">
        <f t="shared" si="91"/>
        <v>#REF!</v>
      </c>
      <c r="J255" s="153"/>
      <c r="K255" s="156" t="e">
        <f>'Ф3-Перечень меропр с сопут эф'!#REF!</f>
        <v>#REF!</v>
      </c>
      <c r="L255" s="156" t="e">
        <f>'Ф3-Перечень меропр с сопут эф'!#REF!</f>
        <v>#REF!</v>
      </c>
      <c r="M255" s="153"/>
      <c r="N255" s="156" t="e">
        <f>'Ф3-Перечень меропр с сопут эф'!#REF!</f>
        <v>#REF!</v>
      </c>
      <c r="O255" s="156" t="e">
        <f>'Ф3-Перечень меропр с сопут эф'!#REF!</f>
        <v>#REF!</v>
      </c>
      <c r="P255" s="153"/>
      <c r="Q255" s="156" t="e">
        <f>'Ф3-Перечень меропр с сопут эф'!#REF!</f>
        <v>#REF!</v>
      </c>
      <c r="R255" s="156" t="e">
        <f>'Ф3-Перечень меропр с сопут эф'!#REF!</f>
        <v>#REF!</v>
      </c>
      <c r="S255" s="153"/>
      <c r="T255" s="156" t="e">
        <f>'Ф3-Перечень меропр с сопут эф'!#REF!</f>
        <v>#REF!</v>
      </c>
      <c r="U255" s="156" t="e">
        <f>'Ф3-Перечень меропр с сопут эф'!#REF!</f>
        <v>#REF!</v>
      </c>
      <c r="V255" s="153"/>
      <c r="W255" s="156" t="e">
        <f>'Ф3-Перечень меропр с сопут эф'!#REF!</f>
        <v>#REF!</v>
      </c>
      <c r="X255" s="156" t="e">
        <f>'Ф3-Перечень меропр с сопут эф'!#REF!</f>
        <v>#REF!</v>
      </c>
      <c r="Y255" s="153"/>
      <c r="Z255" s="156" t="e">
        <f>'Ф3-Перечень меропр с сопут эф'!#REF!</f>
        <v>#REF!</v>
      </c>
      <c r="AA255" s="156" t="e">
        <f>'Ф3-Перечень меропр с сопут эф'!#REF!</f>
        <v>#REF!</v>
      </c>
      <c r="AB255" s="153"/>
      <c r="AC255" s="156" t="e">
        <f>'Ф3-Перечень меропр с сопут эф'!#REF!</f>
        <v>#REF!</v>
      </c>
      <c r="AD255" s="156" t="e">
        <f>'Ф3-Перечень меропр с сопут эф'!#REF!</f>
        <v>#REF!</v>
      </c>
      <c r="AE255" s="153"/>
      <c r="AF255" s="156" t="e">
        <f>'Ф3-Перечень меропр с сопут эф'!#REF!</f>
        <v>#REF!</v>
      </c>
      <c r="AG255" s="156" t="e">
        <f>'Ф3-Перечень меропр с сопут эф'!#REF!</f>
        <v>#REF!</v>
      </c>
    </row>
    <row r="256" spans="1:33" s="56" customFormat="1" ht="27.6" customHeight="1">
      <c r="A256" s="144"/>
      <c r="B256" s="144"/>
      <c r="C256" s="137"/>
      <c r="D256" s="112"/>
      <c r="E256" s="96"/>
      <c r="F256" s="149"/>
      <c r="G256" s="152"/>
      <c r="H256" s="152"/>
      <c r="I256" s="152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  <c r="AC256" s="156"/>
      <c r="AD256" s="156"/>
      <c r="AE256" s="156"/>
      <c r="AF256" s="156"/>
      <c r="AG256" s="156"/>
    </row>
    <row r="257" spans="1:34" s="56" customFormat="1" ht="18.75">
      <c r="A257" s="157" t="s">
        <v>307</v>
      </c>
      <c r="B257" s="145"/>
      <c r="C257" s="138"/>
      <c r="D257" s="122"/>
      <c r="E257" s="121"/>
      <c r="F257" s="121"/>
      <c r="G257" s="121"/>
      <c r="H257" s="121"/>
      <c r="I257" s="121"/>
      <c r="J257" s="121"/>
      <c r="K257" s="121"/>
      <c r="L257" s="121"/>
      <c r="M257" s="121"/>
      <c r="N257" s="121"/>
      <c r="O257" s="121"/>
      <c r="P257" s="121"/>
      <c r="Q257" s="121"/>
      <c r="R257" s="121"/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F257" s="121"/>
      <c r="AG257" s="121"/>
    </row>
    <row r="258" spans="1:34" s="56" customFormat="1" ht="63">
      <c r="A258" s="146" t="s">
        <v>309</v>
      </c>
      <c r="B258" s="146" t="s">
        <v>307</v>
      </c>
      <c r="C258" s="139"/>
      <c r="D258" s="125" t="s">
        <v>350</v>
      </c>
      <c r="E258" s="126" t="s">
        <v>344</v>
      </c>
      <c r="F258" s="148" t="e">
        <f>G258+V258+Y258+AB258+AE258</f>
        <v>#REF!</v>
      </c>
      <c r="G258" s="148" t="e">
        <f>G259+G262+G265</f>
        <v>#REF!</v>
      </c>
      <c r="H258" s="148" t="e">
        <f t="shared" ref="H258:AG258" si="94">H259+H262+H265</f>
        <v>#REF!</v>
      </c>
      <c r="I258" s="148" t="e">
        <f t="shared" si="94"/>
        <v>#REF!</v>
      </c>
      <c r="J258" s="148" t="e">
        <f t="shared" si="94"/>
        <v>#REF!</v>
      </c>
      <c r="K258" s="148" t="e">
        <f t="shared" si="94"/>
        <v>#REF!</v>
      </c>
      <c r="L258" s="148" t="e">
        <f t="shared" si="94"/>
        <v>#REF!</v>
      </c>
      <c r="M258" s="148" t="e">
        <f t="shared" si="94"/>
        <v>#REF!</v>
      </c>
      <c r="N258" s="148" t="e">
        <f t="shared" si="94"/>
        <v>#REF!</v>
      </c>
      <c r="O258" s="148" t="e">
        <f t="shared" si="94"/>
        <v>#REF!</v>
      </c>
      <c r="P258" s="148" t="e">
        <f t="shared" si="94"/>
        <v>#REF!</v>
      </c>
      <c r="Q258" s="148" t="e">
        <f t="shared" si="94"/>
        <v>#REF!</v>
      </c>
      <c r="R258" s="148" t="e">
        <f t="shared" si="94"/>
        <v>#REF!</v>
      </c>
      <c r="S258" s="148" t="e">
        <f t="shared" si="94"/>
        <v>#REF!</v>
      </c>
      <c r="T258" s="148" t="e">
        <f t="shared" si="94"/>
        <v>#REF!</v>
      </c>
      <c r="U258" s="148" t="e">
        <f t="shared" si="94"/>
        <v>#REF!</v>
      </c>
      <c r="V258" s="148" t="e">
        <f t="shared" si="94"/>
        <v>#REF!</v>
      </c>
      <c r="W258" s="148" t="e">
        <f t="shared" si="94"/>
        <v>#REF!</v>
      </c>
      <c r="X258" s="148" t="e">
        <f t="shared" si="94"/>
        <v>#REF!</v>
      </c>
      <c r="Y258" s="148" t="e">
        <f t="shared" si="94"/>
        <v>#REF!</v>
      </c>
      <c r="Z258" s="148" t="e">
        <f t="shared" si="94"/>
        <v>#REF!</v>
      </c>
      <c r="AA258" s="148" t="e">
        <f t="shared" si="94"/>
        <v>#REF!</v>
      </c>
      <c r="AB258" s="148" t="e">
        <f t="shared" si="94"/>
        <v>#REF!</v>
      </c>
      <c r="AC258" s="148" t="e">
        <f t="shared" si="94"/>
        <v>#REF!</v>
      </c>
      <c r="AD258" s="148" t="e">
        <f t="shared" si="94"/>
        <v>#REF!</v>
      </c>
      <c r="AE258" s="148" t="e">
        <f t="shared" si="94"/>
        <v>#REF!</v>
      </c>
      <c r="AF258" s="148" t="e">
        <f t="shared" si="94"/>
        <v>#REF!</v>
      </c>
      <c r="AG258" s="148" t="e">
        <f t="shared" si="94"/>
        <v>#REF!</v>
      </c>
    </row>
    <row r="259" spans="1:34" s="56" customFormat="1" ht="60">
      <c r="A259" s="142" t="s">
        <v>309</v>
      </c>
      <c r="B259" s="142" t="s">
        <v>307</v>
      </c>
      <c r="C259" s="129">
        <v>1</v>
      </c>
      <c r="D259" s="98" t="s">
        <v>352</v>
      </c>
      <c r="E259" s="123" t="s">
        <v>344</v>
      </c>
      <c r="F259" s="149" t="e">
        <f>F260+F261+F263+F264</f>
        <v>#REF!</v>
      </c>
      <c r="G259" s="149" t="e">
        <f>G260+G261</f>
        <v>#REF!</v>
      </c>
      <c r="H259" s="149" t="e">
        <f t="shared" ref="H259:AG259" si="95">H260+H261</f>
        <v>#REF!</v>
      </c>
      <c r="I259" s="149" t="e">
        <f t="shared" si="95"/>
        <v>#REF!</v>
      </c>
      <c r="J259" s="149" t="e">
        <f t="shared" si="95"/>
        <v>#REF!</v>
      </c>
      <c r="K259" s="149" t="e">
        <f t="shared" si="95"/>
        <v>#REF!</v>
      </c>
      <c r="L259" s="149" t="e">
        <f t="shared" si="95"/>
        <v>#REF!</v>
      </c>
      <c r="M259" s="149" t="e">
        <f t="shared" si="95"/>
        <v>#REF!</v>
      </c>
      <c r="N259" s="149" t="e">
        <f t="shared" si="95"/>
        <v>#REF!</v>
      </c>
      <c r="O259" s="149" t="e">
        <f t="shared" si="95"/>
        <v>#REF!</v>
      </c>
      <c r="P259" s="149" t="e">
        <f t="shared" si="95"/>
        <v>#REF!</v>
      </c>
      <c r="Q259" s="149" t="e">
        <f t="shared" si="95"/>
        <v>#REF!</v>
      </c>
      <c r="R259" s="149" t="e">
        <f t="shared" si="95"/>
        <v>#REF!</v>
      </c>
      <c r="S259" s="149" t="e">
        <f t="shared" si="95"/>
        <v>#REF!</v>
      </c>
      <c r="T259" s="149" t="e">
        <f t="shared" si="95"/>
        <v>#REF!</v>
      </c>
      <c r="U259" s="149" t="e">
        <f t="shared" si="95"/>
        <v>#REF!</v>
      </c>
      <c r="V259" s="149" t="e">
        <f t="shared" si="95"/>
        <v>#REF!</v>
      </c>
      <c r="W259" s="149" t="e">
        <f t="shared" si="95"/>
        <v>#REF!</v>
      </c>
      <c r="X259" s="149" t="e">
        <f t="shared" si="95"/>
        <v>#REF!</v>
      </c>
      <c r="Y259" s="149" t="e">
        <f t="shared" si="95"/>
        <v>#REF!</v>
      </c>
      <c r="Z259" s="149" t="e">
        <f t="shared" si="95"/>
        <v>#REF!</v>
      </c>
      <c r="AA259" s="149" t="e">
        <f t="shared" si="95"/>
        <v>#REF!</v>
      </c>
      <c r="AB259" s="149" t="e">
        <f t="shared" si="95"/>
        <v>#REF!</v>
      </c>
      <c r="AC259" s="149" t="e">
        <f t="shared" si="95"/>
        <v>#REF!</v>
      </c>
      <c r="AD259" s="149" t="e">
        <f t="shared" si="95"/>
        <v>#REF!</v>
      </c>
      <c r="AE259" s="149" t="e">
        <f t="shared" si="95"/>
        <v>#REF!</v>
      </c>
      <c r="AF259" s="149" t="e">
        <f t="shared" si="95"/>
        <v>#REF!</v>
      </c>
      <c r="AG259" s="149" t="e">
        <f t="shared" si="95"/>
        <v>#REF!</v>
      </c>
      <c r="AH259" s="123"/>
    </row>
    <row r="260" spans="1:34" s="56" customFormat="1" ht="26.45" customHeight="1">
      <c r="A260" s="142" t="s">
        <v>309</v>
      </c>
      <c r="B260" s="142" t="s">
        <v>307</v>
      </c>
      <c r="C260" s="130" t="s">
        <v>45</v>
      </c>
      <c r="D260" s="99" t="s">
        <v>101</v>
      </c>
      <c r="E260" s="123" t="s">
        <v>344</v>
      </c>
      <c r="F260" s="150" t="e">
        <f t="shared" ref="F260:F289" si="96">G260+V260+Y260+AB260+AE260</f>
        <v>#REF!</v>
      </c>
      <c r="G260" s="151" t="e">
        <f t="shared" ref="G260:I261" si="97">J260+M260+P260+S260</f>
        <v>#REF!</v>
      </c>
      <c r="H260" s="151" t="e">
        <f t="shared" si="97"/>
        <v>#REF!</v>
      </c>
      <c r="I260" s="151" t="e">
        <f t="shared" si="97"/>
        <v>#REF!</v>
      </c>
      <c r="J260" s="151" t="e">
        <f>'Ф2-Перечень меропр с прям зат '!#REF!</f>
        <v>#REF!</v>
      </c>
      <c r="K260" s="151" t="e">
        <f>'Ф2-Перечень меропр с прям зат '!#REF!</f>
        <v>#REF!</v>
      </c>
      <c r="L260" s="151" t="e">
        <f>'Ф2-Перечень меропр с прям зат '!#REF!</f>
        <v>#REF!</v>
      </c>
      <c r="M260" s="151" t="e">
        <f>'Ф2-Перечень меропр с прям зат '!#REF!</f>
        <v>#REF!</v>
      </c>
      <c r="N260" s="151" t="e">
        <f>'Ф2-Перечень меропр с прям зат '!#REF!</f>
        <v>#REF!</v>
      </c>
      <c r="O260" s="151" t="e">
        <f>'Ф2-Перечень меропр с прям зат '!#REF!</f>
        <v>#REF!</v>
      </c>
      <c r="P260" s="151" t="e">
        <f>'Ф2-Перечень меропр с прям зат '!#REF!</f>
        <v>#REF!</v>
      </c>
      <c r="Q260" s="151" t="e">
        <f>'Ф2-Перечень меропр с прям зат '!#REF!</f>
        <v>#REF!</v>
      </c>
      <c r="R260" s="151" t="e">
        <f>'Ф2-Перечень меропр с прям зат '!#REF!</f>
        <v>#REF!</v>
      </c>
      <c r="S260" s="151" t="e">
        <f>'Ф2-Перечень меропр с прям зат '!#REF!</f>
        <v>#REF!</v>
      </c>
      <c r="T260" s="151" t="e">
        <f>'Ф2-Перечень меропр с прям зат '!#REF!</f>
        <v>#REF!</v>
      </c>
      <c r="U260" s="151" t="e">
        <f>'Ф2-Перечень меропр с прям зат '!#REF!</f>
        <v>#REF!</v>
      </c>
      <c r="V260" s="151" t="e">
        <f>'Ф2-Перечень меропр с прям зат '!#REF!</f>
        <v>#REF!</v>
      </c>
      <c r="W260" s="151" t="e">
        <f>'Ф2-Перечень меропр с прям зат '!#REF!</f>
        <v>#REF!</v>
      </c>
      <c r="X260" s="151" t="e">
        <f>'Ф2-Перечень меропр с прям зат '!#REF!</f>
        <v>#REF!</v>
      </c>
      <c r="Y260" s="151" t="e">
        <f>'Ф2-Перечень меропр с прям зат '!#REF!</f>
        <v>#REF!</v>
      </c>
      <c r="Z260" s="151" t="e">
        <f>'Ф2-Перечень меропр с прям зат '!#REF!</f>
        <v>#REF!</v>
      </c>
      <c r="AA260" s="151" t="e">
        <f>'Ф2-Перечень меропр с прям зат '!#REF!</f>
        <v>#REF!</v>
      </c>
      <c r="AB260" s="151" t="e">
        <f>'Ф2-Перечень меропр с прям зат '!#REF!</f>
        <v>#REF!</v>
      </c>
      <c r="AC260" s="151" t="e">
        <f>'Ф2-Перечень меропр с прям зат '!#REF!</f>
        <v>#REF!</v>
      </c>
      <c r="AD260" s="151" t="e">
        <f>'Ф2-Перечень меропр с прям зат '!#REF!</f>
        <v>#REF!</v>
      </c>
      <c r="AE260" s="151" t="e">
        <f>'Ф2-Перечень меропр с прям зат '!#REF!</f>
        <v>#REF!</v>
      </c>
      <c r="AF260" s="151" t="e">
        <f>'Ф2-Перечень меропр с прям зат '!#REF!</f>
        <v>#REF!</v>
      </c>
      <c r="AG260" s="151" t="e">
        <f>'Ф2-Перечень меропр с прям зат '!#REF!</f>
        <v>#REF!</v>
      </c>
    </row>
    <row r="261" spans="1:34" s="56" customFormat="1">
      <c r="A261" s="142" t="s">
        <v>309</v>
      </c>
      <c r="B261" s="142" t="s">
        <v>307</v>
      </c>
      <c r="C261" s="131" t="s">
        <v>46</v>
      </c>
      <c r="D261" s="100" t="s">
        <v>102</v>
      </c>
      <c r="E261" s="123" t="s">
        <v>344</v>
      </c>
      <c r="F261" s="149" t="e">
        <f t="shared" si="96"/>
        <v>#REF!</v>
      </c>
      <c r="G261" s="152" t="e">
        <f t="shared" si="97"/>
        <v>#REF!</v>
      </c>
      <c r="H261" s="152" t="e">
        <f t="shared" si="97"/>
        <v>#REF!</v>
      </c>
      <c r="I261" s="152" t="e">
        <f t="shared" si="97"/>
        <v>#REF!</v>
      </c>
      <c r="J261" s="152" t="e">
        <f>'Ф2-Перечень меропр с прям зат '!#REF!</f>
        <v>#REF!</v>
      </c>
      <c r="K261" s="152" t="e">
        <f>'Ф2-Перечень меропр с прям зат '!#REF!</f>
        <v>#REF!</v>
      </c>
      <c r="L261" s="152" t="e">
        <f>'Ф2-Перечень меропр с прям зат '!#REF!</f>
        <v>#REF!</v>
      </c>
      <c r="M261" s="152" t="e">
        <f>'Ф2-Перечень меропр с прям зат '!#REF!</f>
        <v>#REF!</v>
      </c>
      <c r="N261" s="152" t="e">
        <f>'Ф2-Перечень меропр с прям зат '!#REF!</f>
        <v>#REF!</v>
      </c>
      <c r="O261" s="152" t="e">
        <f>'Ф2-Перечень меропр с прям зат '!#REF!</f>
        <v>#REF!</v>
      </c>
      <c r="P261" s="152" t="e">
        <f>'Ф2-Перечень меропр с прям зат '!#REF!</f>
        <v>#REF!</v>
      </c>
      <c r="Q261" s="152" t="e">
        <f>'Ф2-Перечень меропр с прям зат '!#REF!</f>
        <v>#REF!</v>
      </c>
      <c r="R261" s="152" t="e">
        <f>'Ф2-Перечень меропр с прям зат '!#REF!</f>
        <v>#REF!</v>
      </c>
      <c r="S261" s="152" t="e">
        <f>'Ф2-Перечень меропр с прям зат '!#REF!</f>
        <v>#REF!</v>
      </c>
      <c r="T261" s="152" t="e">
        <f>'Ф2-Перечень меропр с прям зат '!#REF!</f>
        <v>#REF!</v>
      </c>
      <c r="U261" s="152" t="e">
        <f>'Ф2-Перечень меропр с прям зат '!#REF!</f>
        <v>#REF!</v>
      </c>
      <c r="V261" s="152" t="e">
        <f>'Ф2-Перечень меропр с прям зат '!#REF!</f>
        <v>#REF!</v>
      </c>
      <c r="W261" s="152" t="e">
        <f>'Ф2-Перечень меропр с прям зат '!#REF!</f>
        <v>#REF!</v>
      </c>
      <c r="X261" s="152" t="e">
        <f>'Ф2-Перечень меропр с прям зат '!#REF!</f>
        <v>#REF!</v>
      </c>
      <c r="Y261" s="152" t="e">
        <f>'Ф2-Перечень меропр с прям зат '!#REF!</f>
        <v>#REF!</v>
      </c>
      <c r="Z261" s="152" t="e">
        <f>'Ф2-Перечень меропр с прям зат '!#REF!</f>
        <v>#REF!</v>
      </c>
      <c r="AA261" s="152" t="e">
        <f>'Ф2-Перечень меропр с прям зат '!#REF!</f>
        <v>#REF!</v>
      </c>
      <c r="AB261" s="152" t="e">
        <f>'Ф2-Перечень меропр с прям зат '!#REF!</f>
        <v>#REF!</v>
      </c>
      <c r="AC261" s="152" t="e">
        <f>'Ф2-Перечень меропр с прям зат '!#REF!</f>
        <v>#REF!</v>
      </c>
      <c r="AD261" s="152" t="e">
        <f>'Ф2-Перечень меропр с прям зат '!#REF!</f>
        <v>#REF!</v>
      </c>
      <c r="AE261" s="152" t="e">
        <f>'Ф2-Перечень меропр с прям зат '!#REF!</f>
        <v>#REF!</v>
      </c>
      <c r="AF261" s="152" t="e">
        <f>'Ф2-Перечень меропр с прям зат '!#REF!</f>
        <v>#REF!</v>
      </c>
      <c r="AG261" s="152" t="e">
        <f>'Ф2-Перечень меропр с прям зат '!#REF!</f>
        <v>#REF!</v>
      </c>
    </row>
    <row r="262" spans="1:34" s="56" customFormat="1" ht="90">
      <c r="A262" s="142" t="s">
        <v>309</v>
      </c>
      <c r="B262" s="142" t="s">
        <v>307</v>
      </c>
      <c r="C262" s="101" t="s">
        <v>47</v>
      </c>
      <c r="D262" s="102" t="s">
        <v>276</v>
      </c>
      <c r="E262" s="123" t="s">
        <v>344</v>
      </c>
      <c r="F262" s="149" t="e">
        <f t="shared" si="96"/>
        <v>#REF!</v>
      </c>
      <c r="G262" s="149" t="e">
        <f>G263+G264</f>
        <v>#REF!</v>
      </c>
      <c r="H262" s="149" t="e">
        <f t="shared" ref="H262:AG262" si="98">H263+H264</f>
        <v>#REF!</v>
      </c>
      <c r="I262" s="149" t="e">
        <f t="shared" si="98"/>
        <v>#REF!</v>
      </c>
      <c r="J262" s="149" t="e">
        <f t="shared" si="98"/>
        <v>#REF!</v>
      </c>
      <c r="K262" s="149" t="e">
        <f t="shared" si="98"/>
        <v>#REF!</v>
      </c>
      <c r="L262" s="149" t="e">
        <f t="shared" si="98"/>
        <v>#REF!</v>
      </c>
      <c r="M262" s="149" t="e">
        <f t="shared" si="98"/>
        <v>#REF!</v>
      </c>
      <c r="N262" s="149" t="e">
        <f t="shared" si="98"/>
        <v>#REF!</v>
      </c>
      <c r="O262" s="149" t="e">
        <f t="shared" si="98"/>
        <v>#REF!</v>
      </c>
      <c r="P262" s="149" t="e">
        <f t="shared" si="98"/>
        <v>#REF!</v>
      </c>
      <c r="Q262" s="149" t="e">
        <f t="shared" si="98"/>
        <v>#REF!</v>
      </c>
      <c r="R262" s="149" t="e">
        <f t="shared" si="98"/>
        <v>#REF!</v>
      </c>
      <c r="S262" s="149" t="e">
        <f t="shared" si="98"/>
        <v>#REF!</v>
      </c>
      <c r="T262" s="149" t="e">
        <f t="shared" si="98"/>
        <v>#REF!</v>
      </c>
      <c r="U262" s="149" t="e">
        <f t="shared" si="98"/>
        <v>#REF!</v>
      </c>
      <c r="V262" s="149" t="e">
        <f t="shared" si="98"/>
        <v>#REF!</v>
      </c>
      <c r="W262" s="149" t="e">
        <f t="shared" si="98"/>
        <v>#REF!</v>
      </c>
      <c r="X262" s="149" t="e">
        <f t="shared" si="98"/>
        <v>#REF!</v>
      </c>
      <c r="Y262" s="149" t="e">
        <f t="shared" si="98"/>
        <v>#REF!</v>
      </c>
      <c r="Z262" s="149" t="e">
        <f t="shared" si="98"/>
        <v>#REF!</v>
      </c>
      <c r="AA262" s="149" t="e">
        <f t="shared" si="98"/>
        <v>#REF!</v>
      </c>
      <c r="AB262" s="149" t="e">
        <f t="shared" si="98"/>
        <v>#REF!</v>
      </c>
      <c r="AC262" s="149" t="e">
        <f t="shared" si="98"/>
        <v>#REF!</v>
      </c>
      <c r="AD262" s="149" t="e">
        <f t="shared" si="98"/>
        <v>#REF!</v>
      </c>
      <c r="AE262" s="149" t="e">
        <f t="shared" si="98"/>
        <v>#REF!</v>
      </c>
      <c r="AF262" s="149" t="e">
        <f t="shared" si="98"/>
        <v>#REF!</v>
      </c>
      <c r="AG262" s="149" t="e">
        <f t="shared" si="98"/>
        <v>#REF!</v>
      </c>
    </row>
    <row r="263" spans="1:34" s="56" customFormat="1">
      <c r="A263" s="142" t="s">
        <v>309</v>
      </c>
      <c r="B263" s="142" t="s">
        <v>307</v>
      </c>
      <c r="C263" s="130" t="s">
        <v>116</v>
      </c>
      <c r="D263" s="100" t="s">
        <v>101</v>
      </c>
      <c r="E263" s="123" t="s">
        <v>344</v>
      </c>
      <c r="F263" s="149" t="e">
        <f t="shared" si="96"/>
        <v>#REF!</v>
      </c>
      <c r="G263" s="152" t="e">
        <f t="shared" ref="G263:I265" si="99">J263+M263+P263+S263</f>
        <v>#REF!</v>
      </c>
      <c r="H263" s="152" t="e">
        <f t="shared" si="99"/>
        <v>#REF!</v>
      </c>
      <c r="I263" s="152" t="e">
        <f t="shared" si="99"/>
        <v>#REF!</v>
      </c>
      <c r="J263" s="152" t="e">
        <f>'Ф2-Перечень меропр с прям зат '!#REF!</f>
        <v>#REF!</v>
      </c>
      <c r="K263" s="152" t="e">
        <f>'Ф2-Перечень меропр с прям зат '!#REF!</f>
        <v>#REF!</v>
      </c>
      <c r="L263" s="152" t="e">
        <f>'Ф2-Перечень меропр с прям зат '!#REF!</f>
        <v>#REF!</v>
      </c>
      <c r="M263" s="152" t="e">
        <f>'Ф2-Перечень меропр с прям зат '!#REF!</f>
        <v>#REF!</v>
      </c>
      <c r="N263" s="152" t="e">
        <f>'Ф2-Перечень меропр с прям зат '!#REF!</f>
        <v>#REF!</v>
      </c>
      <c r="O263" s="152" t="e">
        <f>'Ф2-Перечень меропр с прям зат '!#REF!</f>
        <v>#REF!</v>
      </c>
      <c r="P263" s="152" t="e">
        <f>'Ф2-Перечень меропр с прям зат '!#REF!</f>
        <v>#REF!</v>
      </c>
      <c r="Q263" s="152" t="e">
        <f>'Ф2-Перечень меропр с прям зат '!#REF!</f>
        <v>#REF!</v>
      </c>
      <c r="R263" s="152" t="e">
        <f>'Ф2-Перечень меропр с прям зат '!#REF!</f>
        <v>#REF!</v>
      </c>
      <c r="S263" s="152" t="e">
        <f>'Ф2-Перечень меропр с прям зат '!#REF!</f>
        <v>#REF!</v>
      </c>
      <c r="T263" s="152" t="e">
        <f>'Ф2-Перечень меропр с прям зат '!#REF!</f>
        <v>#REF!</v>
      </c>
      <c r="U263" s="152" t="e">
        <f>'Ф2-Перечень меропр с прям зат '!#REF!</f>
        <v>#REF!</v>
      </c>
      <c r="V263" s="152" t="e">
        <f>'Ф2-Перечень меропр с прям зат '!#REF!</f>
        <v>#REF!</v>
      </c>
      <c r="W263" s="152" t="e">
        <f>'Ф2-Перечень меропр с прям зат '!#REF!</f>
        <v>#REF!</v>
      </c>
      <c r="X263" s="152" t="e">
        <f>'Ф2-Перечень меропр с прям зат '!#REF!</f>
        <v>#REF!</v>
      </c>
      <c r="Y263" s="152" t="e">
        <f>'Ф2-Перечень меропр с прям зат '!#REF!</f>
        <v>#REF!</v>
      </c>
      <c r="Z263" s="152" t="e">
        <f>'Ф2-Перечень меропр с прям зат '!#REF!</f>
        <v>#REF!</v>
      </c>
      <c r="AA263" s="152" t="e">
        <f>'Ф2-Перечень меропр с прям зат '!#REF!</f>
        <v>#REF!</v>
      </c>
      <c r="AB263" s="152" t="e">
        <f>'Ф2-Перечень меропр с прям зат '!#REF!</f>
        <v>#REF!</v>
      </c>
      <c r="AC263" s="152" t="e">
        <f>'Ф2-Перечень меропр с прям зат '!#REF!</f>
        <v>#REF!</v>
      </c>
      <c r="AD263" s="152" t="e">
        <f>'Ф2-Перечень меропр с прям зат '!#REF!</f>
        <v>#REF!</v>
      </c>
      <c r="AE263" s="152" t="e">
        <f>'Ф2-Перечень меропр с прям зат '!#REF!</f>
        <v>#REF!</v>
      </c>
      <c r="AF263" s="152" t="e">
        <f>'Ф2-Перечень меропр с прям зат '!#REF!</f>
        <v>#REF!</v>
      </c>
      <c r="AG263" s="152" t="e">
        <f>'Ф2-Перечень меропр с прям зат '!#REF!</f>
        <v>#REF!</v>
      </c>
    </row>
    <row r="264" spans="1:34" s="56" customFormat="1" ht="30">
      <c r="A264" s="142" t="s">
        <v>309</v>
      </c>
      <c r="B264" s="142" t="s">
        <v>307</v>
      </c>
      <c r="C264" s="130" t="s">
        <v>117</v>
      </c>
      <c r="D264" s="98" t="s">
        <v>102</v>
      </c>
      <c r="E264" s="123" t="s">
        <v>344</v>
      </c>
      <c r="F264" s="149" t="e">
        <f t="shared" si="96"/>
        <v>#REF!</v>
      </c>
      <c r="G264" s="152" t="e">
        <f t="shared" si="99"/>
        <v>#REF!</v>
      </c>
      <c r="H264" s="152" t="e">
        <f t="shared" si="99"/>
        <v>#REF!</v>
      </c>
      <c r="I264" s="152" t="e">
        <f t="shared" si="99"/>
        <v>#REF!</v>
      </c>
      <c r="J264" s="152" t="e">
        <f>'Ф2-Перечень меропр с прям зат '!#REF!</f>
        <v>#REF!</v>
      </c>
      <c r="K264" s="152" t="e">
        <f>'Ф2-Перечень меропр с прям зат '!#REF!</f>
        <v>#REF!</v>
      </c>
      <c r="L264" s="152" t="e">
        <f>'Ф2-Перечень меропр с прям зат '!#REF!</f>
        <v>#REF!</v>
      </c>
      <c r="M264" s="152" t="e">
        <f>'Ф2-Перечень меропр с прям зат '!#REF!</f>
        <v>#REF!</v>
      </c>
      <c r="N264" s="152" t="e">
        <f>'Ф2-Перечень меропр с прям зат '!#REF!</f>
        <v>#REF!</v>
      </c>
      <c r="O264" s="152" t="e">
        <f>'Ф2-Перечень меропр с прям зат '!#REF!</f>
        <v>#REF!</v>
      </c>
      <c r="P264" s="152" t="e">
        <f>'Ф2-Перечень меропр с прям зат '!#REF!</f>
        <v>#REF!</v>
      </c>
      <c r="Q264" s="152" t="e">
        <f>'Ф2-Перечень меропр с прям зат '!#REF!</f>
        <v>#REF!</v>
      </c>
      <c r="R264" s="152" t="e">
        <f>'Ф2-Перечень меропр с прям зат '!#REF!</f>
        <v>#REF!</v>
      </c>
      <c r="S264" s="152" t="e">
        <f>'Ф2-Перечень меропр с прям зат '!#REF!</f>
        <v>#REF!</v>
      </c>
      <c r="T264" s="152" t="e">
        <f>'Ф2-Перечень меропр с прям зат '!#REF!</f>
        <v>#REF!</v>
      </c>
      <c r="U264" s="152" t="e">
        <f>'Ф2-Перечень меропр с прям зат '!#REF!</f>
        <v>#REF!</v>
      </c>
      <c r="V264" s="152" t="e">
        <f>'Ф2-Перечень меропр с прям зат '!#REF!</f>
        <v>#REF!</v>
      </c>
      <c r="W264" s="152" t="e">
        <f>'Ф2-Перечень меропр с прям зат '!#REF!</f>
        <v>#REF!</v>
      </c>
      <c r="X264" s="152" t="e">
        <f>'Ф2-Перечень меропр с прям зат '!#REF!</f>
        <v>#REF!</v>
      </c>
      <c r="Y264" s="152" t="e">
        <f>'Ф2-Перечень меропр с прям зат '!#REF!</f>
        <v>#REF!</v>
      </c>
      <c r="Z264" s="152" t="e">
        <f>'Ф2-Перечень меропр с прям зат '!#REF!</f>
        <v>#REF!</v>
      </c>
      <c r="AA264" s="152" t="e">
        <f>'Ф2-Перечень меропр с прям зат '!#REF!</f>
        <v>#REF!</v>
      </c>
      <c r="AB264" s="152" t="e">
        <f>'Ф2-Перечень меропр с прям зат '!#REF!</f>
        <v>#REF!</v>
      </c>
      <c r="AC264" s="152" t="e">
        <f>'Ф2-Перечень меропр с прям зат '!#REF!</f>
        <v>#REF!</v>
      </c>
      <c r="AD264" s="152" t="e">
        <f>'Ф2-Перечень меропр с прям зат '!#REF!</f>
        <v>#REF!</v>
      </c>
      <c r="AE264" s="152" t="e">
        <f>'Ф2-Перечень меропр с прям зат '!#REF!</f>
        <v>#REF!</v>
      </c>
      <c r="AF264" s="152" t="e">
        <f>'Ф2-Перечень меропр с прям зат '!#REF!</f>
        <v>#REF!</v>
      </c>
      <c r="AG264" s="152" t="e">
        <f>'Ф2-Перечень меропр с прям зат '!#REF!</f>
        <v>#REF!</v>
      </c>
    </row>
    <row r="265" spans="1:34" s="56" customFormat="1" ht="45" customHeight="1">
      <c r="A265" s="142" t="s">
        <v>309</v>
      </c>
      <c r="B265" s="142" t="s">
        <v>307</v>
      </c>
      <c r="C265" s="130" t="s">
        <v>347</v>
      </c>
      <c r="D265" s="98" t="s">
        <v>348</v>
      </c>
      <c r="E265" s="123" t="s">
        <v>344</v>
      </c>
      <c r="F265" s="149" t="e">
        <f t="shared" si="96"/>
        <v>#REF!</v>
      </c>
      <c r="G265" s="152" t="e">
        <f t="shared" si="99"/>
        <v>#REF!</v>
      </c>
      <c r="H265" s="152" t="e">
        <f t="shared" si="99"/>
        <v>#REF!</v>
      </c>
      <c r="I265" s="152" t="e">
        <f t="shared" si="99"/>
        <v>#REF!</v>
      </c>
      <c r="J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K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L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M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N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O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P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Q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R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S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T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U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V265" s="349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W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X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Y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Z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A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B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C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D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E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F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  <c r="AG265" s="152" t="e">
        <f>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эф'!#REF!+'Ф3-Перечень меропр с сопут эф'!#REF!</f>
        <v>#REF!</v>
      </c>
    </row>
    <row r="266" spans="1:34" s="56" customFormat="1" ht="69.95" customHeight="1">
      <c r="A266" s="146" t="s">
        <v>309</v>
      </c>
      <c r="B266" s="146" t="s">
        <v>307</v>
      </c>
      <c r="C266" s="140"/>
      <c r="D266" s="125" t="s">
        <v>349</v>
      </c>
      <c r="E266" s="123" t="s">
        <v>346</v>
      </c>
      <c r="F266" s="149" t="e">
        <f>H266+W266+Z266+AC266+AF266</f>
        <v>#REF!</v>
      </c>
      <c r="G266" s="153"/>
      <c r="H266" s="149" t="e">
        <f t="shared" ref="H266:H278" si="100">K266+N266+Q266+T266</f>
        <v>#REF!</v>
      </c>
      <c r="I266" s="149" t="e">
        <f t="shared" ref="I266:I278" si="101">L266+O266+R266+U266</f>
        <v>#REF!</v>
      </c>
      <c r="J266" s="153"/>
      <c r="K266" s="149" t="e">
        <f>K267+K282+K291</f>
        <v>#REF!</v>
      </c>
      <c r="L266" s="149" t="e">
        <f>L267+L282+L291</f>
        <v>#REF!</v>
      </c>
      <c r="M266" s="153"/>
      <c r="N266" s="149" t="e">
        <f>N267+N282+N291</f>
        <v>#REF!</v>
      </c>
      <c r="O266" s="149" t="e">
        <f>O267+O282+O291</f>
        <v>#REF!</v>
      </c>
      <c r="P266" s="153"/>
      <c r="Q266" s="149" t="e">
        <f>Q267+Q282+Q291</f>
        <v>#REF!</v>
      </c>
      <c r="R266" s="149" t="e">
        <f>R267+R282+R291</f>
        <v>#REF!</v>
      </c>
      <c r="S266" s="153"/>
      <c r="T266" s="149" t="e">
        <f>T267+T282+T291</f>
        <v>#REF!</v>
      </c>
      <c r="U266" s="149" t="e">
        <f>U267+U282+U291</f>
        <v>#REF!</v>
      </c>
      <c r="V266" s="153"/>
      <c r="W266" s="149" t="e">
        <f>W267+W282+W291</f>
        <v>#REF!</v>
      </c>
      <c r="X266" s="149" t="e">
        <f>X267+X282+X291</f>
        <v>#REF!</v>
      </c>
      <c r="Y266" s="153"/>
      <c r="Z266" s="149" t="e">
        <f>Z267+Z282+Z291</f>
        <v>#REF!</v>
      </c>
      <c r="AA266" s="149" t="e">
        <f>AA267+AA282+AA291</f>
        <v>#REF!</v>
      </c>
      <c r="AB266" s="153"/>
      <c r="AC266" s="149" t="e">
        <f>AC267+AC282+AC291</f>
        <v>#REF!</v>
      </c>
      <c r="AD266" s="149" t="e">
        <f>AD267+AD282+AD291</f>
        <v>#REF!</v>
      </c>
      <c r="AE266" s="153"/>
      <c r="AF266" s="149" t="e">
        <f>AF267+AF282+AF291</f>
        <v>#REF!</v>
      </c>
      <c r="AG266" s="149" t="e">
        <f>AG267+AG282+AG291</f>
        <v>#REF!</v>
      </c>
    </row>
    <row r="267" spans="1:34" s="56" customFormat="1" ht="120">
      <c r="A267" s="143" t="s">
        <v>309</v>
      </c>
      <c r="B267" s="143" t="s">
        <v>307</v>
      </c>
      <c r="C267" s="132" t="s">
        <v>147</v>
      </c>
      <c r="D267" s="106" t="s">
        <v>317</v>
      </c>
      <c r="E267" s="123" t="s">
        <v>346</v>
      </c>
      <c r="F267" s="149" t="e">
        <f>H267+W267+Z267+AC267+AF267</f>
        <v>#REF!</v>
      </c>
      <c r="G267" s="153"/>
      <c r="H267" s="149" t="e">
        <f t="shared" si="100"/>
        <v>#REF!</v>
      </c>
      <c r="I267" s="149" t="e">
        <f t="shared" si="101"/>
        <v>#REF!</v>
      </c>
      <c r="J267" s="153"/>
      <c r="K267" s="149" t="e">
        <f>K268+K275</f>
        <v>#REF!</v>
      </c>
      <c r="L267" s="149" t="e">
        <f>L268+L275</f>
        <v>#REF!</v>
      </c>
      <c r="M267" s="153"/>
      <c r="N267" s="149" t="e">
        <f>N268+N275</f>
        <v>#REF!</v>
      </c>
      <c r="O267" s="149" t="e">
        <f>O268+O275</f>
        <v>#REF!</v>
      </c>
      <c r="P267" s="153"/>
      <c r="Q267" s="149" t="e">
        <f>Q268+Q275</f>
        <v>#REF!</v>
      </c>
      <c r="R267" s="149" t="e">
        <f>R268+R275</f>
        <v>#REF!</v>
      </c>
      <c r="S267" s="153"/>
      <c r="T267" s="149" t="e">
        <f>T268+T275</f>
        <v>#REF!</v>
      </c>
      <c r="U267" s="149" t="e">
        <f>U268+U275</f>
        <v>#REF!</v>
      </c>
      <c r="V267" s="153"/>
      <c r="W267" s="149" t="e">
        <f>W268+W275</f>
        <v>#REF!</v>
      </c>
      <c r="X267" s="149" t="e">
        <f>X268+X275</f>
        <v>#REF!</v>
      </c>
      <c r="Y267" s="153"/>
      <c r="Z267" s="149" t="e">
        <f>Z268+Z275</f>
        <v>#REF!</v>
      </c>
      <c r="AA267" s="149" t="e">
        <f>AA268+AA275</f>
        <v>#REF!</v>
      </c>
      <c r="AB267" s="153"/>
      <c r="AC267" s="149" t="e">
        <f>AC268+AC275</f>
        <v>#REF!</v>
      </c>
      <c r="AD267" s="149" t="e">
        <f>AD268+AD275</f>
        <v>#REF!</v>
      </c>
      <c r="AE267" s="153"/>
      <c r="AF267" s="149" t="e">
        <f>AF268+AF275</f>
        <v>#REF!</v>
      </c>
      <c r="AG267" s="149" t="e">
        <f>AG268+AG275</f>
        <v>#REF!</v>
      </c>
    </row>
    <row r="268" spans="1:34" s="56" customFormat="1">
      <c r="A268" s="143" t="s">
        <v>309</v>
      </c>
      <c r="B268" s="143" t="s">
        <v>307</v>
      </c>
      <c r="C268" s="132" t="s">
        <v>52</v>
      </c>
      <c r="D268" s="107" t="s">
        <v>101</v>
      </c>
      <c r="E268" s="123" t="s">
        <v>346</v>
      </c>
      <c r="F268" s="149" t="e">
        <f>H268+W268+Z268+AC268+AF268</f>
        <v>#REF!</v>
      </c>
      <c r="G268" s="153"/>
      <c r="H268" s="149" t="e">
        <f t="shared" si="100"/>
        <v>#REF!</v>
      </c>
      <c r="I268" s="149" t="e">
        <f t="shared" si="101"/>
        <v>#REF!</v>
      </c>
      <c r="J268" s="153"/>
      <c r="K268" s="149" t="e">
        <f>SUM(K269:K274)</f>
        <v>#REF!</v>
      </c>
      <c r="L268" s="149" t="e">
        <f>SUM(L269:L274)</f>
        <v>#REF!</v>
      </c>
      <c r="M268" s="153"/>
      <c r="N268" s="149" t="e">
        <f>SUM(N269:N274)</f>
        <v>#REF!</v>
      </c>
      <c r="O268" s="149" t="e">
        <f>SUM(O269:O274)</f>
        <v>#REF!</v>
      </c>
      <c r="P268" s="153"/>
      <c r="Q268" s="149" t="e">
        <f>SUM(Q269:Q274)</f>
        <v>#REF!</v>
      </c>
      <c r="R268" s="149" t="e">
        <f>SUM(R269:R274)</f>
        <v>#REF!</v>
      </c>
      <c r="S268" s="153"/>
      <c r="T268" s="149" t="e">
        <f>SUM(T269:T274)</f>
        <v>#REF!</v>
      </c>
      <c r="U268" s="149" t="e">
        <f>SUM(U269:U274)</f>
        <v>#REF!</v>
      </c>
      <c r="V268" s="153"/>
      <c r="W268" s="149" t="e">
        <f>SUM(W269:W274)</f>
        <v>#REF!</v>
      </c>
      <c r="X268" s="149" t="e">
        <f>SUM(X269:X274)</f>
        <v>#REF!</v>
      </c>
      <c r="Y268" s="153"/>
      <c r="Z268" s="149" t="e">
        <f>SUM(Z269:Z274)</f>
        <v>#REF!</v>
      </c>
      <c r="AA268" s="149" t="e">
        <f>SUM(AA269:AA274)</f>
        <v>#REF!</v>
      </c>
      <c r="AB268" s="153"/>
      <c r="AC268" s="149" t="e">
        <f>SUM(AC269:AC274)</f>
        <v>#REF!</v>
      </c>
      <c r="AD268" s="149" t="e">
        <f>SUM(AD269:AD274)</f>
        <v>#REF!</v>
      </c>
      <c r="AE268" s="153"/>
      <c r="AF268" s="149" t="e">
        <f>SUM(AF269:AF274)</f>
        <v>#REF!</v>
      </c>
      <c r="AG268" s="149" t="e">
        <f>SUM(AG269:AG274)</f>
        <v>#REF!</v>
      </c>
    </row>
    <row r="269" spans="1:34" s="56" customFormat="1">
      <c r="A269" s="143" t="s">
        <v>309</v>
      </c>
      <c r="B269" s="143" t="s">
        <v>307</v>
      </c>
      <c r="C269" s="133" t="s">
        <v>118</v>
      </c>
      <c r="D269" s="108" t="s">
        <v>103</v>
      </c>
      <c r="E269" s="105" t="s">
        <v>344</v>
      </c>
      <c r="F269" s="149" t="e">
        <f t="shared" si="96"/>
        <v>#REF!</v>
      </c>
      <c r="G269" s="149" t="e">
        <f>J269+M269+P269+S269</f>
        <v>#REF!</v>
      </c>
      <c r="H269" s="149" t="e">
        <f t="shared" si="100"/>
        <v>#REF!</v>
      </c>
      <c r="I269" s="149" t="e">
        <f t="shared" si="101"/>
        <v>#REF!</v>
      </c>
      <c r="J269" s="154" t="e">
        <f>'Ф2-Перечень меропр с прям зат '!#REF!</f>
        <v>#REF!</v>
      </c>
      <c r="K269" s="154" t="e">
        <f>'Ф2-Перечень меропр с прям зат '!#REF!</f>
        <v>#REF!</v>
      </c>
      <c r="L269" s="154" t="e">
        <f>'Ф2-Перечень меропр с прям зат '!#REF!</f>
        <v>#REF!</v>
      </c>
      <c r="M269" s="154" t="e">
        <f>'Ф2-Перечень меропр с прям зат '!#REF!</f>
        <v>#REF!</v>
      </c>
      <c r="N269" s="154" t="e">
        <f>'Ф2-Перечень меропр с прям зат '!#REF!</f>
        <v>#REF!</v>
      </c>
      <c r="O269" s="154" t="e">
        <f>'Ф2-Перечень меропр с прям зат '!#REF!</f>
        <v>#REF!</v>
      </c>
      <c r="P269" s="154" t="e">
        <f>'Ф2-Перечень меропр с прям зат '!#REF!</f>
        <v>#REF!</v>
      </c>
      <c r="Q269" s="154" t="e">
        <f>'Ф2-Перечень меропр с прям зат '!#REF!</f>
        <v>#REF!</v>
      </c>
      <c r="R269" s="154" t="e">
        <f>'Ф2-Перечень меропр с прям зат '!#REF!</f>
        <v>#REF!</v>
      </c>
      <c r="S269" s="154" t="e">
        <f>'Ф2-Перечень меропр с прям зат '!#REF!</f>
        <v>#REF!</v>
      </c>
      <c r="T269" s="154" t="e">
        <f>'Ф2-Перечень меропр с прям зат '!#REF!</f>
        <v>#REF!</v>
      </c>
      <c r="U269" s="154" t="e">
        <f>'Ф2-Перечень меропр с прям зат '!#REF!</f>
        <v>#REF!</v>
      </c>
      <c r="V269" s="154" t="e">
        <f>'Ф2-Перечень меропр с прям зат '!#REF!</f>
        <v>#REF!</v>
      </c>
      <c r="W269" s="154" t="e">
        <f>'Ф2-Перечень меропр с прям зат '!#REF!</f>
        <v>#REF!</v>
      </c>
      <c r="X269" s="154" t="e">
        <f>'Ф2-Перечень меропр с прям зат '!#REF!</f>
        <v>#REF!</v>
      </c>
      <c r="Y269" s="154" t="e">
        <f>'Ф2-Перечень меропр с прям зат '!#REF!</f>
        <v>#REF!</v>
      </c>
      <c r="Z269" s="154" t="e">
        <f>'Ф2-Перечень меропр с прям зат '!#REF!</f>
        <v>#REF!</v>
      </c>
      <c r="AA269" s="154" t="e">
        <f>'Ф2-Перечень меропр с прям зат '!#REF!</f>
        <v>#REF!</v>
      </c>
      <c r="AB269" s="154" t="e">
        <f>'Ф2-Перечень меропр с прям зат '!#REF!</f>
        <v>#REF!</v>
      </c>
      <c r="AC269" s="154" t="e">
        <f>'Ф2-Перечень меропр с прям зат '!#REF!</f>
        <v>#REF!</v>
      </c>
      <c r="AD269" s="154" t="e">
        <f>'Ф2-Перечень меропр с прям зат '!#REF!</f>
        <v>#REF!</v>
      </c>
      <c r="AE269" s="154" t="e">
        <f>'Ф2-Перечень меропр с прям зат '!#REF!</f>
        <v>#REF!</v>
      </c>
      <c r="AF269" s="154" t="e">
        <f>'Ф2-Перечень меропр с прям зат '!#REF!</f>
        <v>#REF!</v>
      </c>
      <c r="AG269" s="154" t="e">
        <f>'Ф2-Перечень меропр с прям зат '!#REF!</f>
        <v>#REF!</v>
      </c>
    </row>
    <row r="270" spans="1:34" s="56" customFormat="1" ht="25.5">
      <c r="A270" s="143" t="s">
        <v>309</v>
      </c>
      <c r="B270" s="143" t="s">
        <v>307</v>
      </c>
      <c r="C270" s="133" t="s">
        <v>119</v>
      </c>
      <c r="D270" s="104" t="s">
        <v>310</v>
      </c>
      <c r="E270" s="105" t="s">
        <v>60</v>
      </c>
      <c r="F270" s="149" t="e">
        <f t="shared" si="96"/>
        <v>#REF!</v>
      </c>
      <c r="G270" s="149" t="e">
        <f>J270+M270+P270+S270</f>
        <v>#REF!</v>
      </c>
      <c r="H270" s="149" t="e">
        <f t="shared" si="100"/>
        <v>#REF!</v>
      </c>
      <c r="I270" s="149" t="e">
        <f t="shared" si="101"/>
        <v>#REF!</v>
      </c>
      <c r="J270" s="154" t="e">
        <f>'Ф2-Перечень меропр с прям зат '!#REF!</f>
        <v>#REF!</v>
      </c>
      <c r="K270" s="154" t="e">
        <f>'Ф2-Перечень меропр с прям зат '!#REF!</f>
        <v>#REF!</v>
      </c>
      <c r="L270" s="154" t="e">
        <f>'Ф2-Перечень меропр с прям зат '!#REF!</f>
        <v>#REF!</v>
      </c>
      <c r="M270" s="154" t="e">
        <f>'Ф2-Перечень меропр с прям зат '!#REF!</f>
        <v>#REF!</v>
      </c>
      <c r="N270" s="154" t="e">
        <f>'Ф2-Перечень меропр с прям зат '!#REF!</f>
        <v>#REF!</v>
      </c>
      <c r="O270" s="154" t="e">
        <f>'Ф2-Перечень меропр с прям зат '!#REF!</f>
        <v>#REF!</v>
      </c>
      <c r="P270" s="154" t="e">
        <f>'Ф2-Перечень меропр с прям зат '!#REF!</f>
        <v>#REF!</v>
      </c>
      <c r="Q270" s="154" t="e">
        <f>'Ф2-Перечень меропр с прям зат '!#REF!</f>
        <v>#REF!</v>
      </c>
      <c r="R270" s="154" t="e">
        <f>'Ф2-Перечень меропр с прям зат '!#REF!</f>
        <v>#REF!</v>
      </c>
      <c r="S270" s="154" t="e">
        <f>'Ф2-Перечень меропр с прям зат '!#REF!</f>
        <v>#REF!</v>
      </c>
      <c r="T270" s="154" t="e">
        <f>'Ф2-Перечень меропр с прям зат '!#REF!</f>
        <v>#REF!</v>
      </c>
      <c r="U270" s="154" t="e">
        <f>'Ф2-Перечень меропр с прям зат '!#REF!</f>
        <v>#REF!</v>
      </c>
      <c r="V270" s="154" t="e">
        <f>'Ф2-Перечень меропр с прям зат '!#REF!</f>
        <v>#REF!</v>
      </c>
      <c r="W270" s="154" t="e">
        <f>'Ф2-Перечень меропр с прям зат '!#REF!</f>
        <v>#REF!</v>
      </c>
      <c r="X270" s="154" t="e">
        <f>'Ф2-Перечень меропр с прям зат '!#REF!</f>
        <v>#REF!</v>
      </c>
      <c r="Y270" s="154" t="e">
        <f>'Ф2-Перечень меропр с прям зат '!#REF!</f>
        <v>#REF!</v>
      </c>
      <c r="Z270" s="154" t="e">
        <f>'Ф2-Перечень меропр с прям зат '!#REF!</f>
        <v>#REF!</v>
      </c>
      <c r="AA270" s="154" t="e">
        <f>'Ф2-Перечень меропр с прям зат '!#REF!</f>
        <v>#REF!</v>
      </c>
      <c r="AB270" s="154" t="e">
        <f>'Ф2-Перечень меропр с прям зат '!#REF!</f>
        <v>#REF!</v>
      </c>
      <c r="AC270" s="154" t="e">
        <f>'Ф2-Перечень меропр с прям зат '!#REF!</f>
        <v>#REF!</v>
      </c>
      <c r="AD270" s="154" t="e">
        <f>'Ф2-Перечень меропр с прям зат '!#REF!</f>
        <v>#REF!</v>
      </c>
      <c r="AE270" s="154" t="e">
        <f>'Ф2-Перечень меропр с прям зат '!#REF!</f>
        <v>#REF!</v>
      </c>
      <c r="AF270" s="154" t="e">
        <f>'Ф2-Перечень меропр с прям зат '!#REF!</f>
        <v>#REF!</v>
      </c>
      <c r="AG270" s="154" t="e">
        <f>'Ф2-Перечень меропр с прям зат '!#REF!</f>
        <v>#REF!</v>
      </c>
    </row>
    <row r="271" spans="1:34" s="56" customFormat="1" ht="25.5">
      <c r="A271" s="143" t="s">
        <v>309</v>
      </c>
      <c r="B271" s="143" t="s">
        <v>307</v>
      </c>
      <c r="C271" s="133" t="s">
        <v>120</v>
      </c>
      <c r="D271" s="104" t="s">
        <v>261</v>
      </c>
      <c r="E271" s="105" t="s">
        <v>351</v>
      </c>
      <c r="F271" s="149" t="e">
        <f t="shared" si="96"/>
        <v>#REF!</v>
      </c>
      <c r="G271" s="149" t="e">
        <f>J271+M271+P271+S271</f>
        <v>#REF!</v>
      </c>
      <c r="H271" s="149" t="e">
        <f t="shared" si="100"/>
        <v>#REF!</v>
      </c>
      <c r="I271" s="149" t="e">
        <f t="shared" si="101"/>
        <v>#REF!</v>
      </c>
      <c r="J271" s="154" t="e">
        <f>'Ф2-Перечень меропр с прям зат '!#REF!</f>
        <v>#REF!</v>
      </c>
      <c r="K271" s="154" t="e">
        <f>'Ф2-Перечень меропр с прям зат '!#REF!</f>
        <v>#REF!</v>
      </c>
      <c r="L271" s="154" t="e">
        <f>'Ф2-Перечень меропр с прям зат '!#REF!</f>
        <v>#REF!</v>
      </c>
      <c r="M271" s="154" t="e">
        <f>'Ф2-Перечень меропр с прям зат '!#REF!</f>
        <v>#REF!</v>
      </c>
      <c r="N271" s="154" t="e">
        <f>'Ф2-Перечень меропр с прям зат '!#REF!</f>
        <v>#REF!</v>
      </c>
      <c r="O271" s="154" t="e">
        <f>'Ф2-Перечень меропр с прям зат '!#REF!</f>
        <v>#REF!</v>
      </c>
      <c r="P271" s="154" t="e">
        <f>'Ф2-Перечень меропр с прям зат '!#REF!</f>
        <v>#REF!</v>
      </c>
      <c r="Q271" s="154" t="e">
        <f>'Ф2-Перечень меропр с прям зат '!#REF!</f>
        <v>#REF!</v>
      </c>
      <c r="R271" s="154" t="e">
        <f>'Ф2-Перечень меропр с прям зат '!#REF!</f>
        <v>#REF!</v>
      </c>
      <c r="S271" s="154" t="e">
        <f>'Ф2-Перечень меропр с прям зат '!#REF!</f>
        <v>#REF!</v>
      </c>
      <c r="T271" s="154" t="e">
        <f>'Ф2-Перечень меропр с прям зат '!#REF!</f>
        <v>#REF!</v>
      </c>
      <c r="U271" s="154" t="e">
        <f>'Ф2-Перечень меропр с прям зат '!#REF!</f>
        <v>#REF!</v>
      </c>
      <c r="V271" s="154" t="e">
        <f>'Ф2-Перечень меропр с прям зат '!#REF!</f>
        <v>#REF!</v>
      </c>
      <c r="W271" s="154" t="e">
        <f>'Ф2-Перечень меропр с прям зат '!#REF!</f>
        <v>#REF!</v>
      </c>
      <c r="X271" s="154" t="e">
        <f>'Ф2-Перечень меропр с прям зат '!#REF!</f>
        <v>#REF!</v>
      </c>
      <c r="Y271" s="154" t="e">
        <f>'Ф2-Перечень меропр с прям зат '!#REF!</f>
        <v>#REF!</v>
      </c>
      <c r="Z271" s="154" t="e">
        <f>'Ф2-Перечень меропр с прям зат '!#REF!</f>
        <v>#REF!</v>
      </c>
      <c r="AA271" s="154" t="e">
        <f>'Ф2-Перечень меропр с прям зат '!#REF!</f>
        <v>#REF!</v>
      </c>
      <c r="AB271" s="154" t="e">
        <f>'Ф2-Перечень меропр с прям зат '!#REF!</f>
        <v>#REF!</v>
      </c>
      <c r="AC271" s="154" t="e">
        <f>'Ф2-Перечень меропр с прям зат '!#REF!</f>
        <v>#REF!</v>
      </c>
      <c r="AD271" s="154" t="e">
        <f>'Ф2-Перечень меропр с прям зат '!#REF!</f>
        <v>#REF!</v>
      </c>
      <c r="AE271" s="154" t="e">
        <f>'Ф2-Перечень меропр с прям зат '!#REF!</f>
        <v>#REF!</v>
      </c>
      <c r="AF271" s="154" t="e">
        <f>'Ф2-Перечень меропр с прям зат '!#REF!</f>
        <v>#REF!</v>
      </c>
      <c r="AG271" s="154" t="e">
        <f>'Ф2-Перечень меропр с прям зат '!#REF!</f>
        <v>#REF!</v>
      </c>
    </row>
    <row r="272" spans="1:34" s="56" customFormat="1">
      <c r="A272" s="143" t="s">
        <v>309</v>
      </c>
      <c r="B272" s="143" t="s">
        <v>307</v>
      </c>
      <c r="C272" s="133" t="s">
        <v>121</v>
      </c>
      <c r="D272" s="104" t="s">
        <v>201</v>
      </c>
      <c r="E272" s="105"/>
      <c r="F272" s="149">
        <f t="shared" si="96"/>
        <v>0</v>
      </c>
      <c r="G272" s="153"/>
      <c r="H272" s="149" t="e">
        <f t="shared" si="100"/>
        <v>#REF!</v>
      </c>
      <c r="I272" s="149" t="e">
        <f t="shared" si="101"/>
        <v>#REF!</v>
      </c>
      <c r="J272" s="153"/>
      <c r="K272" s="154" t="e">
        <f>'Ф2-Перечень меропр с прям зат '!#REF!</f>
        <v>#REF!</v>
      </c>
      <c r="L272" s="154" t="e">
        <f>'Ф2-Перечень меропр с прям зат '!#REF!</f>
        <v>#REF!</v>
      </c>
      <c r="M272" s="153"/>
      <c r="N272" s="154" t="e">
        <f>'Ф2-Перечень меропр с прям зат '!#REF!</f>
        <v>#REF!</v>
      </c>
      <c r="O272" s="154" t="e">
        <f>'Ф2-Перечень меропр с прям зат '!#REF!</f>
        <v>#REF!</v>
      </c>
      <c r="P272" s="153"/>
      <c r="Q272" s="154" t="e">
        <f>'Ф2-Перечень меропр с прям зат '!#REF!</f>
        <v>#REF!</v>
      </c>
      <c r="R272" s="154" t="e">
        <f>'Ф2-Перечень меропр с прям зат '!#REF!</f>
        <v>#REF!</v>
      </c>
      <c r="S272" s="153"/>
      <c r="T272" s="154" t="e">
        <f>'Ф2-Перечень меропр с прям зат '!#REF!</f>
        <v>#REF!</v>
      </c>
      <c r="U272" s="154" t="e">
        <f>'Ф2-Перечень меропр с прям зат '!#REF!</f>
        <v>#REF!</v>
      </c>
      <c r="V272" s="153"/>
      <c r="W272" s="154" t="e">
        <f>'Ф2-Перечень меропр с прям зат '!#REF!</f>
        <v>#REF!</v>
      </c>
      <c r="X272" s="154" t="e">
        <f>'Ф2-Перечень меропр с прям зат '!#REF!</f>
        <v>#REF!</v>
      </c>
      <c r="Y272" s="153"/>
      <c r="Z272" s="154" t="e">
        <f>'Ф2-Перечень меропр с прям зат '!#REF!</f>
        <v>#REF!</v>
      </c>
      <c r="AA272" s="154" t="e">
        <f>'Ф2-Перечень меропр с прям зат '!#REF!</f>
        <v>#REF!</v>
      </c>
      <c r="AB272" s="153"/>
      <c r="AC272" s="154" t="e">
        <f>'Ф2-Перечень меропр с прям зат '!#REF!</f>
        <v>#REF!</v>
      </c>
      <c r="AD272" s="154" t="e">
        <f>'Ф2-Перечень меропр с прям зат '!#REF!</f>
        <v>#REF!</v>
      </c>
      <c r="AE272" s="153"/>
      <c r="AF272" s="154" t="e">
        <f>'Ф2-Перечень меропр с прям зат '!#REF!</f>
        <v>#REF!</v>
      </c>
      <c r="AG272" s="154" t="e">
        <f>'Ф2-Перечень меропр с прям зат '!#REF!</f>
        <v>#REF!</v>
      </c>
    </row>
    <row r="273" spans="1:33" s="56" customFormat="1">
      <c r="A273" s="143" t="s">
        <v>309</v>
      </c>
      <c r="B273" s="143" t="s">
        <v>307</v>
      </c>
      <c r="C273" s="133" t="s">
        <v>122</v>
      </c>
      <c r="D273" s="104" t="s">
        <v>63</v>
      </c>
      <c r="E273" s="105"/>
      <c r="F273" s="149" t="e">
        <f t="shared" si="96"/>
        <v>#REF!</v>
      </c>
      <c r="G273" s="149" t="e">
        <f>J273+M273+P273+S273</f>
        <v>#REF!</v>
      </c>
      <c r="H273" s="149" t="e">
        <f t="shared" si="100"/>
        <v>#REF!</v>
      </c>
      <c r="I273" s="149" t="e">
        <f t="shared" si="101"/>
        <v>#REF!</v>
      </c>
      <c r="J273" s="154" t="e">
        <f>'Ф2-Перечень меропр с прям зат '!#REF!</f>
        <v>#REF!</v>
      </c>
      <c r="K273" s="154" t="e">
        <f>'Ф2-Перечень меропр с прям зат '!#REF!</f>
        <v>#REF!</v>
      </c>
      <c r="L273" s="154" t="e">
        <f>'Ф2-Перечень меропр с прям зат '!#REF!</f>
        <v>#REF!</v>
      </c>
      <c r="M273" s="154" t="e">
        <f>'Ф2-Перечень меропр с прям зат '!#REF!</f>
        <v>#REF!</v>
      </c>
      <c r="N273" s="154" t="e">
        <f>'Ф2-Перечень меропр с прям зат '!#REF!</f>
        <v>#REF!</v>
      </c>
      <c r="O273" s="154" t="e">
        <f>'Ф2-Перечень меропр с прям зат '!#REF!</f>
        <v>#REF!</v>
      </c>
      <c r="P273" s="154" t="e">
        <f>'Ф2-Перечень меропр с прям зат '!#REF!</f>
        <v>#REF!</v>
      </c>
      <c r="Q273" s="154" t="e">
        <f>'Ф2-Перечень меропр с прям зат '!#REF!</f>
        <v>#REF!</v>
      </c>
      <c r="R273" s="154" t="e">
        <f>'Ф2-Перечень меропр с прям зат '!#REF!</f>
        <v>#REF!</v>
      </c>
      <c r="S273" s="154" t="e">
        <f>'Ф2-Перечень меропр с прям зат '!#REF!</f>
        <v>#REF!</v>
      </c>
      <c r="T273" s="154" t="e">
        <f>'Ф2-Перечень меропр с прям зат '!#REF!</f>
        <v>#REF!</v>
      </c>
      <c r="U273" s="154" t="e">
        <f>'Ф2-Перечень меропр с прям зат '!#REF!</f>
        <v>#REF!</v>
      </c>
      <c r="V273" s="154" t="e">
        <f>'Ф2-Перечень меропр с прям зат '!#REF!</f>
        <v>#REF!</v>
      </c>
      <c r="W273" s="154" t="e">
        <f>'Ф2-Перечень меропр с прям зат '!#REF!</f>
        <v>#REF!</v>
      </c>
      <c r="X273" s="154" t="e">
        <f>'Ф2-Перечень меропр с прям зат '!#REF!</f>
        <v>#REF!</v>
      </c>
      <c r="Y273" s="154" t="e">
        <f>'Ф2-Перечень меропр с прям зат '!#REF!</f>
        <v>#REF!</v>
      </c>
      <c r="Z273" s="154" t="e">
        <f>'Ф2-Перечень меропр с прям зат '!#REF!</f>
        <v>#REF!</v>
      </c>
      <c r="AA273" s="154" t="e">
        <f>'Ф2-Перечень меропр с прям зат '!#REF!</f>
        <v>#REF!</v>
      </c>
      <c r="AB273" s="154" t="e">
        <f>'Ф2-Перечень меропр с прям зат '!#REF!</f>
        <v>#REF!</v>
      </c>
      <c r="AC273" s="154" t="e">
        <f>'Ф2-Перечень меропр с прям зат '!#REF!</f>
        <v>#REF!</v>
      </c>
      <c r="AD273" s="154" t="e">
        <f>'Ф2-Перечень меропр с прям зат '!#REF!</f>
        <v>#REF!</v>
      </c>
      <c r="AE273" s="154" t="e">
        <f>'Ф2-Перечень меропр с прям зат '!#REF!</f>
        <v>#REF!</v>
      </c>
      <c r="AF273" s="154" t="e">
        <f>'Ф2-Перечень меропр с прям зат '!#REF!</f>
        <v>#REF!</v>
      </c>
      <c r="AG273" s="154" t="e">
        <f>'Ф2-Перечень меропр с прям зат '!#REF!</f>
        <v>#REF!</v>
      </c>
    </row>
    <row r="274" spans="1:33" s="56" customFormat="1" ht="15" customHeight="1">
      <c r="A274" s="143" t="s">
        <v>309</v>
      </c>
      <c r="B274" s="143" t="s">
        <v>307</v>
      </c>
      <c r="C274" s="133" t="s">
        <v>123</v>
      </c>
      <c r="D274" s="104" t="s">
        <v>64</v>
      </c>
      <c r="E274" s="105" t="s">
        <v>351</v>
      </c>
      <c r="F274" s="149" t="e">
        <f t="shared" si="96"/>
        <v>#REF!</v>
      </c>
      <c r="G274" s="149" t="e">
        <f>J274+M274+P274+S274</f>
        <v>#REF!</v>
      </c>
      <c r="H274" s="149" t="e">
        <f t="shared" si="100"/>
        <v>#REF!</v>
      </c>
      <c r="I274" s="149" t="e">
        <f t="shared" si="101"/>
        <v>#REF!</v>
      </c>
      <c r="J274" s="154" t="e">
        <f>'Ф2-Перечень меропр с прям зат '!#REF!</f>
        <v>#REF!</v>
      </c>
      <c r="K274" s="154" t="e">
        <f>'Ф2-Перечень меропр с прям зат '!#REF!</f>
        <v>#REF!</v>
      </c>
      <c r="L274" s="154" t="e">
        <f>'Ф2-Перечень меропр с прям зат '!#REF!</f>
        <v>#REF!</v>
      </c>
      <c r="M274" s="154" t="e">
        <f>'Ф2-Перечень меропр с прям зат '!#REF!</f>
        <v>#REF!</v>
      </c>
      <c r="N274" s="154" t="e">
        <f>'Ф2-Перечень меропр с прям зат '!#REF!</f>
        <v>#REF!</v>
      </c>
      <c r="O274" s="154" t="e">
        <f>'Ф2-Перечень меропр с прям зат '!#REF!</f>
        <v>#REF!</v>
      </c>
      <c r="P274" s="154" t="e">
        <f>'Ф2-Перечень меропр с прям зат '!#REF!</f>
        <v>#REF!</v>
      </c>
      <c r="Q274" s="154" t="e">
        <f>'Ф2-Перечень меропр с прям зат '!#REF!</f>
        <v>#REF!</v>
      </c>
      <c r="R274" s="154" t="e">
        <f>'Ф2-Перечень меропр с прям зат '!#REF!</f>
        <v>#REF!</v>
      </c>
      <c r="S274" s="154" t="e">
        <f>'Ф2-Перечень меропр с прям зат '!#REF!</f>
        <v>#REF!</v>
      </c>
      <c r="T274" s="154" t="e">
        <f>'Ф2-Перечень меропр с прям зат '!#REF!</f>
        <v>#REF!</v>
      </c>
      <c r="U274" s="154" t="e">
        <f>'Ф2-Перечень меропр с прям зат '!#REF!</f>
        <v>#REF!</v>
      </c>
      <c r="V274" s="154" t="e">
        <f>'Ф2-Перечень меропр с прям зат '!#REF!</f>
        <v>#REF!</v>
      </c>
      <c r="W274" s="154" t="e">
        <f>'Ф2-Перечень меропр с прям зат '!#REF!</f>
        <v>#REF!</v>
      </c>
      <c r="X274" s="154" t="e">
        <f>'Ф2-Перечень меропр с прям зат '!#REF!</f>
        <v>#REF!</v>
      </c>
      <c r="Y274" s="154" t="e">
        <f>'Ф2-Перечень меропр с прям зат '!#REF!</f>
        <v>#REF!</v>
      </c>
      <c r="Z274" s="154" t="e">
        <f>'Ф2-Перечень меропр с прям зат '!#REF!</f>
        <v>#REF!</v>
      </c>
      <c r="AA274" s="154" t="e">
        <f>'Ф2-Перечень меропр с прям зат '!#REF!</f>
        <v>#REF!</v>
      </c>
      <c r="AB274" s="154" t="e">
        <f>'Ф2-Перечень меропр с прям зат '!#REF!</f>
        <v>#REF!</v>
      </c>
      <c r="AC274" s="154" t="e">
        <f>'Ф2-Перечень меропр с прям зат '!#REF!</f>
        <v>#REF!</v>
      </c>
      <c r="AD274" s="154" t="e">
        <f>'Ф2-Перечень меропр с прям зат '!#REF!</f>
        <v>#REF!</v>
      </c>
      <c r="AE274" s="154" t="e">
        <f>'Ф2-Перечень меропр с прям зат '!#REF!</f>
        <v>#REF!</v>
      </c>
      <c r="AF274" s="154" t="e">
        <f>'Ф2-Перечень меропр с прям зат '!#REF!</f>
        <v>#REF!</v>
      </c>
      <c r="AG274" s="154" t="e">
        <f>'Ф2-Перечень меропр с прям зат '!#REF!</f>
        <v>#REF!</v>
      </c>
    </row>
    <row r="275" spans="1:33" s="56" customFormat="1">
      <c r="A275" s="143" t="s">
        <v>309</v>
      </c>
      <c r="B275" s="143" t="s">
        <v>307</v>
      </c>
      <c r="C275" s="132" t="s">
        <v>53</v>
      </c>
      <c r="D275" s="103" t="s">
        <v>102</v>
      </c>
      <c r="E275" s="123" t="s">
        <v>346</v>
      </c>
      <c r="F275" s="149" t="e">
        <f>H275+W275+Z275+AC275+AF275</f>
        <v>#REF!</v>
      </c>
      <c r="G275" s="153"/>
      <c r="H275" s="149" t="e">
        <f t="shared" si="100"/>
        <v>#REF!</v>
      </c>
      <c r="I275" s="149" t="e">
        <f t="shared" si="101"/>
        <v>#REF!</v>
      </c>
      <c r="J275" s="153"/>
      <c r="K275" s="149" t="e">
        <f>SUM(K276:K281)</f>
        <v>#REF!</v>
      </c>
      <c r="L275" s="149" t="e">
        <f>SUM(L276:L281)</f>
        <v>#REF!</v>
      </c>
      <c r="M275" s="153"/>
      <c r="N275" s="149" t="e">
        <f>SUM(N276:N281)</f>
        <v>#REF!</v>
      </c>
      <c r="O275" s="149" t="e">
        <f>SUM(O276:O281)</f>
        <v>#REF!</v>
      </c>
      <c r="P275" s="153"/>
      <c r="Q275" s="149" t="e">
        <f>SUM(Q276:Q281)</f>
        <v>#REF!</v>
      </c>
      <c r="R275" s="149" t="e">
        <f>SUM(R276:R281)</f>
        <v>#REF!</v>
      </c>
      <c r="S275" s="153"/>
      <c r="T275" s="149" t="e">
        <f>SUM(T276:T281)</f>
        <v>#REF!</v>
      </c>
      <c r="U275" s="149" t="e">
        <f>SUM(U276:U281)</f>
        <v>#REF!</v>
      </c>
      <c r="V275" s="153"/>
      <c r="W275" s="149" t="e">
        <f>SUM(W276:W281)</f>
        <v>#REF!</v>
      </c>
      <c r="X275" s="149" t="e">
        <f>SUM(X276:X281)</f>
        <v>#REF!</v>
      </c>
      <c r="Y275" s="153"/>
      <c r="Z275" s="149" t="e">
        <f>SUM(Z276:Z281)</f>
        <v>#REF!</v>
      </c>
      <c r="AA275" s="149" t="e">
        <f>SUM(AA276:AA281)</f>
        <v>#REF!</v>
      </c>
      <c r="AB275" s="153"/>
      <c r="AC275" s="149" t="e">
        <f>SUM(AC276:AC281)</f>
        <v>#REF!</v>
      </c>
      <c r="AD275" s="149" t="e">
        <f>SUM(AD276:AD281)</f>
        <v>#REF!</v>
      </c>
      <c r="AE275" s="153"/>
      <c r="AF275" s="149" t="e">
        <f>SUM(AF276:AF281)</f>
        <v>#REF!</v>
      </c>
      <c r="AG275" s="149" t="e">
        <f>SUM(AG276:AG281)</f>
        <v>#REF!</v>
      </c>
    </row>
    <row r="276" spans="1:33" s="56" customFormat="1" ht="15" customHeight="1">
      <c r="A276" s="143" t="s">
        <v>309</v>
      </c>
      <c r="B276" s="143" t="s">
        <v>307</v>
      </c>
      <c r="C276" s="133" t="s">
        <v>124</v>
      </c>
      <c r="D276" s="104" t="s">
        <v>103</v>
      </c>
      <c r="E276" s="105" t="s">
        <v>344</v>
      </c>
      <c r="F276" s="149" t="e">
        <f t="shared" si="96"/>
        <v>#REF!</v>
      </c>
      <c r="G276" s="149" t="e">
        <f>J276+M276+P276+S276</f>
        <v>#REF!</v>
      </c>
      <c r="H276" s="149" t="e">
        <f t="shared" si="100"/>
        <v>#REF!</v>
      </c>
      <c r="I276" s="149" t="e">
        <f t="shared" si="101"/>
        <v>#REF!</v>
      </c>
      <c r="J276" s="154" t="e">
        <f>'Ф2-Перечень меропр с прям зат '!#REF!</f>
        <v>#REF!</v>
      </c>
      <c r="K276" s="154" t="e">
        <f>'Ф2-Перечень меропр с прям зат '!#REF!</f>
        <v>#REF!</v>
      </c>
      <c r="L276" s="154" t="e">
        <f>'Ф2-Перечень меропр с прям зат '!#REF!</f>
        <v>#REF!</v>
      </c>
      <c r="M276" s="154" t="e">
        <f>'Ф2-Перечень меропр с прям зат '!#REF!</f>
        <v>#REF!</v>
      </c>
      <c r="N276" s="154" t="e">
        <f>'Ф2-Перечень меропр с прям зат '!#REF!</f>
        <v>#REF!</v>
      </c>
      <c r="O276" s="154" t="e">
        <f>'Ф2-Перечень меропр с прям зат '!#REF!</f>
        <v>#REF!</v>
      </c>
      <c r="P276" s="154" t="e">
        <f>'Ф2-Перечень меропр с прям зат '!#REF!</f>
        <v>#REF!</v>
      </c>
      <c r="Q276" s="154" t="e">
        <f>'Ф2-Перечень меропр с прям зат '!#REF!</f>
        <v>#REF!</v>
      </c>
      <c r="R276" s="154" t="e">
        <f>'Ф2-Перечень меропр с прям зат '!#REF!</f>
        <v>#REF!</v>
      </c>
      <c r="S276" s="154" t="e">
        <f>'Ф2-Перечень меропр с прям зат '!#REF!</f>
        <v>#REF!</v>
      </c>
      <c r="T276" s="154" t="e">
        <f>'Ф2-Перечень меропр с прям зат '!#REF!</f>
        <v>#REF!</v>
      </c>
      <c r="U276" s="154" t="e">
        <f>'Ф2-Перечень меропр с прям зат '!#REF!</f>
        <v>#REF!</v>
      </c>
      <c r="V276" s="154" t="e">
        <f>'Ф2-Перечень меропр с прям зат '!#REF!</f>
        <v>#REF!</v>
      </c>
      <c r="W276" s="154" t="e">
        <f>'Ф2-Перечень меропр с прям зат '!#REF!</f>
        <v>#REF!</v>
      </c>
      <c r="X276" s="154" t="e">
        <f>'Ф2-Перечень меропр с прям зат '!#REF!</f>
        <v>#REF!</v>
      </c>
      <c r="Y276" s="154" t="e">
        <f>'Ф2-Перечень меропр с прям зат '!#REF!</f>
        <v>#REF!</v>
      </c>
      <c r="Z276" s="154" t="e">
        <f>'Ф2-Перечень меропр с прям зат '!#REF!</f>
        <v>#REF!</v>
      </c>
      <c r="AA276" s="154" t="e">
        <f>'Ф2-Перечень меропр с прям зат '!#REF!</f>
        <v>#REF!</v>
      </c>
      <c r="AB276" s="154" t="e">
        <f>'Ф2-Перечень меропр с прям зат '!#REF!</f>
        <v>#REF!</v>
      </c>
      <c r="AC276" s="154" t="e">
        <f>'Ф2-Перечень меропр с прям зат '!#REF!</f>
        <v>#REF!</v>
      </c>
      <c r="AD276" s="154" t="e">
        <f>'Ф2-Перечень меропр с прям зат '!#REF!</f>
        <v>#REF!</v>
      </c>
      <c r="AE276" s="154" t="e">
        <f>'Ф2-Перечень меропр с прям зат '!#REF!</f>
        <v>#REF!</v>
      </c>
      <c r="AF276" s="154" t="e">
        <f>'Ф2-Перечень меропр с прям зат '!#REF!</f>
        <v>#REF!</v>
      </c>
      <c r="AG276" s="154" t="e">
        <f>'Ф2-Перечень меропр с прям зат '!#REF!</f>
        <v>#REF!</v>
      </c>
    </row>
    <row r="277" spans="1:33" s="56" customFormat="1" ht="15" customHeight="1">
      <c r="A277" s="143" t="s">
        <v>309</v>
      </c>
      <c r="B277" s="143" t="s">
        <v>307</v>
      </c>
      <c r="C277" s="133" t="s">
        <v>125</v>
      </c>
      <c r="D277" s="104" t="s">
        <v>310</v>
      </c>
      <c r="E277" s="105" t="s">
        <v>60</v>
      </c>
      <c r="F277" s="149" t="e">
        <f t="shared" si="96"/>
        <v>#REF!</v>
      </c>
      <c r="G277" s="149" t="e">
        <f>J277+M277+P277+S277</f>
        <v>#REF!</v>
      </c>
      <c r="H277" s="149" t="e">
        <f t="shared" si="100"/>
        <v>#REF!</v>
      </c>
      <c r="I277" s="149" t="e">
        <f t="shared" si="101"/>
        <v>#REF!</v>
      </c>
      <c r="J277" s="154" t="e">
        <f>'Ф2-Перечень меропр с прям зат '!#REF!</f>
        <v>#REF!</v>
      </c>
      <c r="K277" s="154" t="e">
        <f>'Ф2-Перечень меропр с прям зат '!#REF!</f>
        <v>#REF!</v>
      </c>
      <c r="L277" s="154" t="e">
        <f>'Ф2-Перечень меропр с прям зат '!#REF!</f>
        <v>#REF!</v>
      </c>
      <c r="M277" s="154" t="e">
        <f>'Ф2-Перечень меропр с прям зат '!#REF!</f>
        <v>#REF!</v>
      </c>
      <c r="N277" s="154" t="e">
        <f>'Ф2-Перечень меропр с прям зат '!#REF!</f>
        <v>#REF!</v>
      </c>
      <c r="O277" s="154" t="e">
        <f>'Ф2-Перечень меропр с прям зат '!#REF!</f>
        <v>#REF!</v>
      </c>
      <c r="P277" s="154" t="e">
        <f>'Ф2-Перечень меропр с прям зат '!#REF!</f>
        <v>#REF!</v>
      </c>
      <c r="Q277" s="154" t="e">
        <f>'Ф2-Перечень меропр с прям зат '!#REF!</f>
        <v>#REF!</v>
      </c>
      <c r="R277" s="154" t="e">
        <f>'Ф2-Перечень меропр с прям зат '!#REF!</f>
        <v>#REF!</v>
      </c>
      <c r="S277" s="154" t="e">
        <f>'Ф2-Перечень меропр с прям зат '!#REF!</f>
        <v>#REF!</v>
      </c>
      <c r="T277" s="154" t="e">
        <f>'Ф2-Перечень меропр с прям зат '!#REF!</f>
        <v>#REF!</v>
      </c>
      <c r="U277" s="154" t="e">
        <f>'Ф2-Перечень меропр с прям зат '!#REF!</f>
        <v>#REF!</v>
      </c>
      <c r="V277" s="154" t="e">
        <f>'Ф2-Перечень меропр с прям зат '!#REF!</f>
        <v>#REF!</v>
      </c>
      <c r="W277" s="154" t="e">
        <f>'Ф2-Перечень меропр с прям зат '!#REF!</f>
        <v>#REF!</v>
      </c>
      <c r="X277" s="154" t="e">
        <f>'Ф2-Перечень меропр с прям зат '!#REF!</f>
        <v>#REF!</v>
      </c>
      <c r="Y277" s="154" t="e">
        <f>'Ф2-Перечень меропр с прям зат '!#REF!</f>
        <v>#REF!</v>
      </c>
      <c r="Z277" s="154" t="e">
        <f>'Ф2-Перечень меропр с прям зат '!#REF!</f>
        <v>#REF!</v>
      </c>
      <c r="AA277" s="154" t="e">
        <f>'Ф2-Перечень меропр с прям зат '!#REF!</f>
        <v>#REF!</v>
      </c>
      <c r="AB277" s="154" t="e">
        <f>'Ф2-Перечень меропр с прям зат '!#REF!</f>
        <v>#REF!</v>
      </c>
      <c r="AC277" s="154" t="e">
        <f>'Ф2-Перечень меропр с прям зат '!#REF!</f>
        <v>#REF!</v>
      </c>
      <c r="AD277" s="154" t="e">
        <f>'Ф2-Перечень меропр с прям зат '!#REF!</f>
        <v>#REF!</v>
      </c>
      <c r="AE277" s="154" t="e">
        <f>'Ф2-Перечень меропр с прям зат '!#REF!</f>
        <v>#REF!</v>
      </c>
      <c r="AF277" s="154" t="e">
        <f>'Ф2-Перечень меропр с прям зат '!#REF!</f>
        <v>#REF!</v>
      </c>
      <c r="AG277" s="154" t="e">
        <f>'Ф2-Перечень меропр с прям зат '!#REF!</f>
        <v>#REF!</v>
      </c>
    </row>
    <row r="278" spans="1:33" s="56" customFormat="1" ht="15" customHeight="1">
      <c r="A278" s="143" t="s">
        <v>309</v>
      </c>
      <c r="B278" s="143" t="s">
        <v>307</v>
      </c>
      <c r="C278" s="133" t="s">
        <v>126</v>
      </c>
      <c r="D278" s="104" t="s">
        <v>261</v>
      </c>
      <c r="E278" s="105" t="s">
        <v>351</v>
      </c>
      <c r="F278" s="149" t="e">
        <f t="shared" si="96"/>
        <v>#REF!</v>
      </c>
      <c r="G278" s="149" t="e">
        <f>J278+M278+P278+S278</f>
        <v>#REF!</v>
      </c>
      <c r="H278" s="149" t="e">
        <f t="shared" si="100"/>
        <v>#REF!</v>
      </c>
      <c r="I278" s="149" t="e">
        <f t="shared" si="101"/>
        <v>#REF!</v>
      </c>
      <c r="J278" s="154" t="e">
        <f>'Ф2-Перечень меропр с прям зат '!#REF!</f>
        <v>#REF!</v>
      </c>
      <c r="K278" s="154" t="e">
        <f>'Ф2-Перечень меропр с прям зат '!#REF!</f>
        <v>#REF!</v>
      </c>
      <c r="L278" s="154" t="e">
        <f>'Ф2-Перечень меропр с прям зат '!#REF!</f>
        <v>#REF!</v>
      </c>
      <c r="M278" s="154" t="e">
        <f>'Ф2-Перечень меропр с прям зат '!#REF!</f>
        <v>#REF!</v>
      </c>
      <c r="N278" s="154" t="e">
        <f>'Ф2-Перечень меропр с прям зат '!#REF!</f>
        <v>#REF!</v>
      </c>
      <c r="O278" s="154" t="e">
        <f>'Ф2-Перечень меропр с прям зат '!#REF!</f>
        <v>#REF!</v>
      </c>
      <c r="P278" s="154" t="e">
        <f>'Ф2-Перечень меропр с прям зат '!#REF!</f>
        <v>#REF!</v>
      </c>
      <c r="Q278" s="154" t="e">
        <f>'Ф2-Перечень меропр с прям зат '!#REF!</f>
        <v>#REF!</v>
      </c>
      <c r="R278" s="154" t="e">
        <f>'Ф2-Перечень меропр с прям зат '!#REF!</f>
        <v>#REF!</v>
      </c>
      <c r="S278" s="154" t="e">
        <f>'Ф2-Перечень меропр с прям зат '!#REF!</f>
        <v>#REF!</v>
      </c>
      <c r="T278" s="154" t="e">
        <f>'Ф2-Перечень меропр с прям зат '!#REF!</f>
        <v>#REF!</v>
      </c>
      <c r="U278" s="154" t="e">
        <f>'Ф2-Перечень меропр с прям зат '!#REF!</f>
        <v>#REF!</v>
      </c>
      <c r="V278" s="154" t="e">
        <f>'Ф2-Перечень меропр с прям зат '!#REF!</f>
        <v>#REF!</v>
      </c>
      <c r="W278" s="154" t="e">
        <f>'Ф2-Перечень меропр с прям зат '!#REF!</f>
        <v>#REF!</v>
      </c>
      <c r="X278" s="154" t="e">
        <f>'Ф2-Перечень меропр с прям зат '!#REF!</f>
        <v>#REF!</v>
      </c>
      <c r="Y278" s="154" t="e">
        <f>'Ф2-Перечень меропр с прям зат '!#REF!</f>
        <v>#REF!</v>
      </c>
      <c r="Z278" s="154" t="e">
        <f>'Ф2-Перечень меропр с прям зат '!#REF!</f>
        <v>#REF!</v>
      </c>
      <c r="AA278" s="154" t="e">
        <f>'Ф2-Перечень меропр с прям зат '!#REF!</f>
        <v>#REF!</v>
      </c>
      <c r="AB278" s="154" t="e">
        <f>'Ф2-Перечень меропр с прям зат '!#REF!</f>
        <v>#REF!</v>
      </c>
      <c r="AC278" s="154" t="e">
        <f>'Ф2-Перечень меропр с прям зат '!#REF!</f>
        <v>#REF!</v>
      </c>
      <c r="AD278" s="154" t="e">
        <f>'Ф2-Перечень меропр с прям зат '!#REF!</f>
        <v>#REF!</v>
      </c>
      <c r="AE278" s="154" t="e">
        <f>'Ф2-Перечень меропр с прям зат '!#REF!</f>
        <v>#REF!</v>
      </c>
      <c r="AF278" s="154" t="e">
        <f>'Ф2-Перечень меропр с прям зат '!#REF!</f>
        <v>#REF!</v>
      </c>
      <c r="AG278" s="154" t="e">
        <f>'Ф2-Перечень меропр с прям зат '!#REF!</f>
        <v>#REF!</v>
      </c>
    </row>
    <row r="279" spans="1:33" s="56" customFormat="1" ht="15" customHeight="1">
      <c r="A279" s="143" t="s">
        <v>309</v>
      </c>
      <c r="B279" s="143" t="s">
        <v>307</v>
      </c>
      <c r="C279" s="133" t="s">
        <v>127</v>
      </c>
      <c r="D279" s="104" t="s">
        <v>201</v>
      </c>
      <c r="E279" s="105"/>
      <c r="F279" s="149">
        <f t="shared" si="96"/>
        <v>0</v>
      </c>
      <c r="G279" s="153"/>
      <c r="H279" s="149" t="e">
        <f t="shared" ref="G279:H282" si="102">K279+N279+Q279+T279</f>
        <v>#REF!</v>
      </c>
      <c r="I279" s="149" t="e">
        <f t="shared" ref="I279:I291" si="103">L279+O279+R279+U279</f>
        <v>#REF!</v>
      </c>
      <c r="J279" s="153"/>
      <c r="K279" s="154" t="e">
        <f>'Ф2-Перечень меропр с прям зат '!#REF!</f>
        <v>#REF!</v>
      </c>
      <c r="L279" s="154" t="e">
        <f>'Ф2-Перечень меропр с прям зат '!#REF!</f>
        <v>#REF!</v>
      </c>
      <c r="M279" s="153"/>
      <c r="N279" s="154" t="e">
        <f>'Ф2-Перечень меропр с прям зат '!#REF!</f>
        <v>#REF!</v>
      </c>
      <c r="O279" s="154" t="e">
        <f>'Ф2-Перечень меропр с прям зат '!#REF!</f>
        <v>#REF!</v>
      </c>
      <c r="P279" s="153"/>
      <c r="Q279" s="154" t="e">
        <f>'Ф2-Перечень меропр с прям зат '!#REF!</f>
        <v>#REF!</v>
      </c>
      <c r="R279" s="154" t="e">
        <f>'Ф2-Перечень меропр с прям зат '!#REF!</f>
        <v>#REF!</v>
      </c>
      <c r="S279" s="153"/>
      <c r="T279" s="154" t="e">
        <f>'Ф2-Перечень меропр с прям зат '!#REF!</f>
        <v>#REF!</v>
      </c>
      <c r="U279" s="154" t="e">
        <f>'Ф2-Перечень меропр с прям зат '!#REF!</f>
        <v>#REF!</v>
      </c>
      <c r="V279" s="153"/>
      <c r="W279" s="154" t="e">
        <f>'Ф2-Перечень меропр с прям зат '!#REF!</f>
        <v>#REF!</v>
      </c>
      <c r="X279" s="154" t="e">
        <f>'Ф2-Перечень меропр с прям зат '!#REF!</f>
        <v>#REF!</v>
      </c>
      <c r="Y279" s="153"/>
      <c r="Z279" s="154" t="e">
        <f>'Ф2-Перечень меропр с прям зат '!#REF!</f>
        <v>#REF!</v>
      </c>
      <c r="AA279" s="154" t="e">
        <f>'Ф2-Перечень меропр с прям зат '!#REF!</f>
        <v>#REF!</v>
      </c>
      <c r="AB279" s="153"/>
      <c r="AC279" s="154" t="e">
        <f>'Ф2-Перечень меропр с прям зат '!#REF!</f>
        <v>#REF!</v>
      </c>
      <c r="AD279" s="154" t="e">
        <f>'Ф2-Перечень меропр с прям зат '!#REF!</f>
        <v>#REF!</v>
      </c>
      <c r="AE279" s="153"/>
      <c r="AF279" s="154" t="e">
        <f>'Ф2-Перечень меропр с прям зат '!#REF!</f>
        <v>#REF!</v>
      </c>
      <c r="AG279" s="154" t="e">
        <f>'Ф2-Перечень меропр с прям зат '!#REF!</f>
        <v>#REF!</v>
      </c>
    </row>
    <row r="280" spans="1:33" s="56" customFormat="1" ht="15" customHeight="1">
      <c r="A280" s="143" t="s">
        <v>309</v>
      </c>
      <c r="B280" s="143" t="s">
        <v>307</v>
      </c>
      <c r="C280" s="133" t="s">
        <v>128</v>
      </c>
      <c r="D280" s="104" t="s">
        <v>63</v>
      </c>
      <c r="E280" s="105"/>
      <c r="F280" s="149" t="e">
        <f t="shared" si="96"/>
        <v>#REF!</v>
      </c>
      <c r="G280" s="149" t="e">
        <f t="shared" si="102"/>
        <v>#REF!</v>
      </c>
      <c r="H280" s="149" t="e">
        <f t="shared" si="102"/>
        <v>#REF!</v>
      </c>
      <c r="I280" s="149" t="e">
        <f t="shared" si="103"/>
        <v>#REF!</v>
      </c>
      <c r="J280" s="154" t="e">
        <f>'Ф2-Перечень меропр с прям зат '!#REF!</f>
        <v>#REF!</v>
      </c>
      <c r="K280" s="154" t="e">
        <f>'Ф2-Перечень меропр с прям зат '!#REF!</f>
        <v>#REF!</v>
      </c>
      <c r="L280" s="154" t="e">
        <f>'Ф2-Перечень меропр с прям зат '!#REF!</f>
        <v>#REF!</v>
      </c>
      <c r="M280" s="154" t="e">
        <f>'Ф2-Перечень меропр с прям зат '!#REF!</f>
        <v>#REF!</v>
      </c>
      <c r="N280" s="154" t="e">
        <f>'Ф2-Перечень меропр с прям зат '!#REF!</f>
        <v>#REF!</v>
      </c>
      <c r="O280" s="154" t="e">
        <f>'Ф2-Перечень меропр с прям зат '!#REF!</f>
        <v>#REF!</v>
      </c>
      <c r="P280" s="154" t="e">
        <f>'Ф2-Перечень меропр с прям зат '!#REF!</f>
        <v>#REF!</v>
      </c>
      <c r="Q280" s="154" t="e">
        <f>'Ф2-Перечень меропр с прям зат '!#REF!</f>
        <v>#REF!</v>
      </c>
      <c r="R280" s="154" t="e">
        <f>'Ф2-Перечень меропр с прям зат '!#REF!</f>
        <v>#REF!</v>
      </c>
      <c r="S280" s="154" t="e">
        <f>'Ф2-Перечень меропр с прям зат '!#REF!</f>
        <v>#REF!</v>
      </c>
      <c r="T280" s="154" t="e">
        <f>'Ф2-Перечень меропр с прям зат '!#REF!</f>
        <v>#REF!</v>
      </c>
      <c r="U280" s="154" t="e">
        <f>'Ф2-Перечень меропр с прям зат '!#REF!</f>
        <v>#REF!</v>
      </c>
      <c r="V280" s="154" t="e">
        <f>'Ф2-Перечень меропр с прям зат '!#REF!</f>
        <v>#REF!</v>
      </c>
      <c r="W280" s="154" t="e">
        <f>'Ф2-Перечень меропр с прям зат '!#REF!</f>
        <v>#REF!</v>
      </c>
      <c r="X280" s="154" t="e">
        <f>'Ф2-Перечень меропр с прям зат '!#REF!</f>
        <v>#REF!</v>
      </c>
      <c r="Y280" s="154" t="e">
        <f>'Ф2-Перечень меропр с прям зат '!#REF!</f>
        <v>#REF!</v>
      </c>
      <c r="Z280" s="154" t="e">
        <f>'Ф2-Перечень меропр с прям зат '!#REF!</f>
        <v>#REF!</v>
      </c>
      <c r="AA280" s="154" t="e">
        <f>'Ф2-Перечень меропр с прям зат '!#REF!</f>
        <v>#REF!</v>
      </c>
      <c r="AB280" s="154" t="e">
        <f>'Ф2-Перечень меропр с прям зат '!#REF!</f>
        <v>#REF!</v>
      </c>
      <c r="AC280" s="154" t="e">
        <f>'Ф2-Перечень меропр с прям зат '!#REF!</f>
        <v>#REF!</v>
      </c>
      <c r="AD280" s="154" t="e">
        <f>'Ф2-Перечень меропр с прям зат '!#REF!</f>
        <v>#REF!</v>
      </c>
      <c r="AE280" s="154" t="e">
        <f>'Ф2-Перечень меропр с прям зат '!#REF!</f>
        <v>#REF!</v>
      </c>
      <c r="AF280" s="154" t="e">
        <f>'Ф2-Перечень меропр с прям зат '!#REF!</f>
        <v>#REF!</v>
      </c>
      <c r="AG280" s="154" t="e">
        <f>'Ф2-Перечень меропр с прям зат '!#REF!</f>
        <v>#REF!</v>
      </c>
    </row>
    <row r="281" spans="1:33" s="56" customFormat="1" ht="15" customHeight="1">
      <c r="A281" s="143" t="s">
        <v>309</v>
      </c>
      <c r="B281" s="143" t="s">
        <v>307</v>
      </c>
      <c r="C281" s="133" t="s">
        <v>129</v>
      </c>
      <c r="D281" s="104" t="s">
        <v>64</v>
      </c>
      <c r="E281" s="105" t="s">
        <v>351</v>
      </c>
      <c r="F281" s="149" t="e">
        <f t="shared" si="96"/>
        <v>#REF!</v>
      </c>
      <c r="G281" s="149" t="e">
        <f t="shared" si="102"/>
        <v>#REF!</v>
      </c>
      <c r="H281" s="149" t="e">
        <f t="shared" si="102"/>
        <v>#REF!</v>
      </c>
      <c r="I281" s="149" t="e">
        <f t="shared" si="103"/>
        <v>#REF!</v>
      </c>
      <c r="J281" s="154" t="e">
        <f>'Ф2-Перечень меропр с прям зат '!#REF!</f>
        <v>#REF!</v>
      </c>
      <c r="K281" s="154" t="e">
        <f>'Ф2-Перечень меропр с прям зат '!#REF!</f>
        <v>#REF!</v>
      </c>
      <c r="L281" s="154" t="e">
        <f>'Ф2-Перечень меропр с прям зат '!#REF!</f>
        <v>#REF!</v>
      </c>
      <c r="M281" s="154" t="e">
        <f>'Ф2-Перечень меропр с прям зат '!#REF!</f>
        <v>#REF!</v>
      </c>
      <c r="N281" s="154" t="e">
        <f>'Ф2-Перечень меропр с прям зат '!#REF!</f>
        <v>#REF!</v>
      </c>
      <c r="O281" s="154" t="e">
        <f>'Ф2-Перечень меропр с прям зат '!#REF!</f>
        <v>#REF!</v>
      </c>
      <c r="P281" s="154" t="e">
        <f>'Ф2-Перечень меропр с прям зат '!#REF!</f>
        <v>#REF!</v>
      </c>
      <c r="Q281" s="154" t="e">
        <f>'Ф2-Перечень меропр с прям зат '!#REF!</f>
        <v>#REF!</v>
      </c>
      <c r="R281" s="154" t="e">
        <f>'Ф2-Перечень меропр с прям зат '!#REF!</f>
        <v>#REF!</v>
      </c>
      <c r="S281" s="154" t="e">
        <f>'Ф2-Перечень меропр с прям зат '!#REF!</f>
        <v>#REF!</v>
      </c>
      <c r="T281" s="154" t="e">
        <f>'Ф2-Перечень меропр с прям зат '!#REF!</f>
        <v>#REF!</v>
      </c>
      <c r="U281" s="154" t="e">
        <f>'Ф2-Перечень меропр с прям зат '!#REF!</f>
        <v>#REF!</v>
      </c>
      <c r="V281" s="154" t="e">
        <f>'Ф2-Перечень меропр с прям зат '!#REF!</f>
        <v>#REF!</v>
      </c>
      <c r="W281" s="154" t="e">
        <f>'Ф2-Перечень меропр с прям зат '!#REF!</f>
        <v>#REF!</v>
      </c>
      <c r="X281" s="154" t="e">
        <f>'Ф2-Перечень меропр с прям зат '!#REF!</f>
        <v>#REF!</v>
      </c>
      <c r="Y281" s="154" t="e">
        <f>'Ф2-Перечень меропр с прям зат '!#REF!</f>
        <v>#REF!</v>
      </c>
      <c r="Z281" s="154" t="e">
        <f>'Ф2-Перечень меропр с прям зат '!#REF!</f>
        <v>#REF!</v>
      </c>
      <c r="AA281" s="154" t="e">
        <f>'Ф2-Перечень меропр с прям зат '!#REF!</f>
        <v>#REF!</v>
      </c>
      <c r="AB281" s="154" t="e">
        <f>'Ф2-Перечень меропр с прям зат '!#REF!</f>
        <v>#REF!</v>
      </c>
      <c r="AC281" s="154" t="e">
        <f>'Ф2-Перечень меропр с прям зат '!#REF!</f>
        <v>#REF!</v>
      </c>
      <c r="AD281" s="154" t="e">
        <f>'Ф2-Перечень меропр с прям зат '!#REF!</f>
        <v>#REF!</v>
      </c>
      <c r="AE281" s="154" t="e">
        <f>'Ф2-Перечень меропр с прям зат '!#REF!</f>
        <v>#REF!</v>
      </c>
      <c r="AF281" s="154" t="e">
        <f>'Ф2-Перечень меропр с прям зат '!#REF!</f>
        <v>#REF!</v>
      </c>
      <c r="AG281" s="154" t="e">
        <f>'Ф2-Перечень меропр с прям зат '!#REF!</f>
        <v>#REF!</v>
      </c>
    </row>
    <row r="282" spans="1:33" s="56" customFormat="1" ht="94.5">
      <c r="A282" s="144" t="s">
        <v>309</v>
      </c>
      <c r="B282" s="144" t="s">
        <v>307</v>
      </c>
      <c r="C282" s="113">
        <v>3</v>
      </c>
      <c r="D282" s="114" t="s">
        <v>278</v>
      </c>
      <c r="E282" s="147" t="s">
        <v>346</v>
      </c>
      <c r="F282" s="155" t="e">
        <f>H282+W282+Z282+AC282+AF282</f>
        <v>#REF!</v>
      </c>
      <c r="G282" s="149">
        <f>J282+M282+P282+S282</f>
        <v>0</v>
      </c>
      <c r="H282" s="149" t="e">
        <f t="shared" si="102"/>
        <v>#REF!</v>
      </c>
      <c r="I282" s="149" t="e">
        <f t="shared" si="103"/>
        <v>#REF!</v>
      </c>
      <c r="J282" s="153"/>
      <c r="K282" s="149" t="e">
        <f t="shared" ref="K282:AF282" si="104">K283+K287</f>
        <v>#REF!</v>
      </c>
      <c r="L282" s="149" t="e">
        <f t="shared" si="104"/>
        <v>#REF!</v>
      </c>
      <c r="M282" s="153"/>
      <c r="N282" s="149" t="e">
        <f t="shared" si="104"/>
        <v>#REF!</v>
      </c>
      <c r="O282" s="149" t="e">
        <f t="shared" si="104"/>
        <v>#REF!</v>
      </c>
      <c r="P282" s="153"/>
      <c r="Q282" s="149" t="e">
        <f t="shared" si="104"/>
        <v>#REF!</v>
      </c>
      <c r="R282" s="149" t="e">
        <f t="shared" si="104"/>
        <v>#REF!</v>
      </c>
      <c r="S282" s="153"/>
      <c r="T282" s="149" t="e">
        <f t="shared" si="104"/>
        <v>#REF!</v>
      </c>
      <c r="U282" s="149" t="e">
        <f t="shared" si="104"/>
        <v>#REF!</v>
      </c>
      <c r="V282" s="153"/>
      <c r="W282" s="149" t="e">
        <f t="shared" si="104"/>
        <v>#REF!</v>
      </c>
      <c r="X282" s="149" t="e">
        <f t="shared" si="104"/>
        <v>#REF!</v>
      </c>
      <c r="Y282" s="153"/>
      <c r="Z282" s="149" t="e">
        <f t="shared" si="104"/>
        <v>#REF!</v>
      </c>
      <c r="AA282" s="149" t="e">
        <f t="shared" si="104"/>
        <v>#REF!</v>
      </c>
      <c r="AB282" s="153"/>
      <c r="AC282" s="149" t="e">
        <f t="shared" si="104"/>
        <v>#REF!</v>
      </c>
      <c r="AD282" s="149" t="e">
        <f t="shared" si="104"/>
        <v>#REF!</v>
      </c>
      <c r="AE282" s="153"/>
      <c r="AF282" s="149" t="e">
        <f t="shared" si="104"/>
        <v>#REF!</v>
      </c>
      <c r="AG282" s="149" t="e">
        <f>AG283+AG287</f>
        <v>#REF!</v>
      </c>
    </row>
    <row r="283" spans="1:33" s="56" customFormat="1" ht="15" customHeight="1">
      <c r="A283" s="144" t="s">
        <v>309</v>
      </c>
      <c r="B283" s="144" t="s">
        <v>307</v>
      </c>
      <c r="C283" s="134" t="s">
        <v>66</v>
      </c>
      <c r="D283" s="115" t="s">
        <v>101</v>
      </c>
      <c r="E283" s="123" t="s">
        <v>346</v>
      </c>
      <c r="F283" s="149" t="e">
        <f>H283+W283+Z283+AC283+AF283</f>
        <v>#REF!</v>
      </c>
      <c r="G283" s="153"/>
      <c r="H283" s="149" t="e">
        <f>K283+N283+Q283+T283</f>
        <v>#REF!</v>
      </c>
      <c r="I283" s="149" t="e">
        <f t="shared" si="103"/>
        <v>#REF!</v>
      </c>
      <c r="J283" s="153"/>
      <c r="K283" s="149" t="e">
        <f>SUM(K284:K286)</f>
        <v>#REF!</v>
      </c>
      <c r="L283" s="149" t="e">
        <f>SUM(L284:L286)</f>
        <v>#REF!</v>
      </c>
      <c r="M283" s="153"/>
      <c r="N283" s="149" t="e">
        <f>SUM(N284:N286)</f>
        <v>#REF!</v>
      </c>
      <c r="O283" s="149" t="e">
        <f>SUM(O284:O286)</f>
        <v>#REF!</v>
      </c>
      <c r="P283" s="153"/>
      <c r="Q283" s="149" t="e">
        <f>SUM(Q284:Q286)</f>
        <v>#REF!</v>
      </c>
      <c r="R283" s="149" t="e">
        <f>SUM(R284:R286)</f>
        <v>#REF!</v>
      </c>
      <c r="S283" s="153"/>
      <c r="T283" s="149" t="e">
        <f>SUM(T284:T286)</f>
        <v>#REF!</v>
      </c>
      <c r="U283" s="149" t="e">
        <f>SUM(U284:U286)</f>
        <v>#REF!</v>
      </c>
      <c r="V283" s="153"/>
      <c r="W283" s="149" t="e">
        <f>SUM(W284:W286)</f>
        <v>#REF!</v>
      </c>
      <c r="X283" s="149" t="e">
        <f>SUM(X284:X286)</f>
        <v>#REF!</v>
      </c>
      <c r="Y283" s="153"/>
      <c r="Z283" s="149" t="e">
        <f>SUM(Z284:Z286)</f>
        <v>#REF!</v>
      </c>
      <c r="AA283" s="149" t="e">
        <f>SUM(AA284:AA286)</f>
        <v>#REF!</v>
      </c>
      <c r="AB283" s="153"/>
      <c r="AC283" s="149" t="e">
        <f>SUM(AC284:AC286)</f>
        <v>#REF!</v>
      </c>
      <c r="AD283" s="149" t="e">
        <f>SUM(AD284:AD286)</f>
        <v>#REF!</v>
      </c>
      <c r="AE283" s="153"/>
      <c r="AF283" s="149" t="e">
        <f>SUM(AF284:AF286)</f>
        <v>#REF!</v>
      </c>
      <c r="AG283" s="149" t="e">
        <f>SUM(AG284:AG286)</f>
        <v>#REF!</v>
      </c>
    </row>
    <row r="284" spans="1:33" s="56" customFormat="1" ht="15" customHeight="1">
      <c r="A284" s="144" t="s">
        <v>309</v>
      </c>
      <c r="B284" s="144" t="s">
        <v>307</v>
      </c>
      <c r="C284" s="135" t="s">
        <v>262</v>
      </c>
      <c r="D284" s="109" t="s">
        <v>263</v>
      </c>
      <c r="E284" s="96" t="s">
        <v>232</v>
      </c>
      <c r="F284" s="149" t="e">
        <f t="shared" si="96"/>
        <v>#REF!</v>
      </c>
      <c r="G284" s="149" t="e">
        <f>J284+M284+P284+S284</f>
        <v>#REF!</v>
      </c>
      <c r="H284" s="149" t="e">
        <f>K284+N284+Q284+T284</f>
        <v>#REF!</v>
      </c>
      <c r="I284" s="149" t="e">
        <f t="shared" si="103"/>
        <v>#REF!</v>
      </c>
      <c r="J284" s="156" t="e">
        <f>'Ф2-Перечень меропр с прям зат '!#REF!</f>
        <v>#REF!</v>
      </c>
      <c r="K284" s="156" t="e">
        <f>'Ф2-Перечень меропр с прям зат '!#REF!</f>
        <v>#REF!</v>
      </c>
      <c r="L284" s="156" t="e">
        <f>'Ф2-Перечень меропр с прям зат '!#REF!</f>
        <v>#REF!</v>
      </c>
      <c r="M284" s="156" t="e">
        <f>'Ф2-Перечень меропр с прям зат '!#REF!</f>
        <v>#REF!</v>
      </c>
      <c r="N284" s="156" t="e">
        <f>'Ф2-Перечень меропр с прям зат '!#REF!</f>
        <v>#REF!</v>
      </c>
      <c r="O284" s="156" t="e">
        <f>'Ф2-Перечень меропр с прям зат '!#REF!</f>
        <v>#REF!</v>
      </c>
      <c r="P284" s="156" t="e">
        <f>'Ф2-Перечень меропр с прям зат '!#REF!</f>
        <v>#REF!</v>
      </c>
      <c r="Q284" s="156" t="e">
        <f>'Ф2-Перечень меропр с прям зат '!#REF!</f>
        <v>#REF!</v>
      </c>
      <c r="R284" s="156" t="e">
        <f>'Ф2-Перечень меропр с прям зат '!#REF!</f>
        <v>#REF!</v>
      </c>
      <c r="S284" s="156" t="e">
        <f>'Ф2-Перечень меропр с прям зат '!#REF!</f>
        <v>#REF!</v>
      </c>
      <c r="T284" s="156" t="e">
        <f>'Ф2-Перечень меропр с прям зат '!#REF!</f>
        <v>#REF!</v>
      </c>
      <c r="U284" s="156" t="e">
        <f>'Ф2-Перечень меропр с прям зат '!#REF!</f>
        <v>#REF!</v>
      </c>
      <c r="V284" s="156" t="e">
        <f>'Ф2-Перечень меропр с прям зат '!#REF!</f>
        <v>#REF!</v>
      </c>
      <c r="W284" s="156" t="e">
        <f>'Ф2-Перечень меропр с прям зат '!#REF!</f>
        <v>#REF!</v>
      </c>
      <c r="X284" s="156" t="e">
        <f>'Ф2-Перечень меропр с прям зат '!#REF!</f>
        <v>#REF!</v>
      </c>
      <c r="Y284" s="156" t="e">
        <f>'Ф2-Перечень меропр с прям зат '!#REF!</f>
        <v>#REF!</v>
      </c>
      <c r="Z284" s="156" t="e">
        <f>'Ф2-Перечень меропр с прям зат '!#REF!</f>
        <v>#REF!</v>
      </c>
      <c r="AA284" s="156" t="e">
        <f>'Ф2-Перечень меропр с прям зат '!#REF!</f>
        <v>#REF!</v>
      </c>
      <c r="AB284" s="156" t="e">
        <f>'Ф2-Перечень меропр с прям зат '!#REF!</f>
        <v>#REF!</v>
      </c>
      <c r="AC284" s="156" t="e">
        <f>'Ф2-Перечень меропр с прям зат '!#REF!</f>
        <v>#REF!</v>
      </c>
      <c r="AD284" s="156" t="e">
        <f>'Ф2-Перечень меропр с прям зат '!#REF!</f>
        <v>#REF!</v>
      </c>
      <c r="AE284" s="156" t="e">
        <f>'Ф2-Перечень меропр с прям зат '!#REF!</f>
        <v>#REF!</v>
      </c>
      <c r="AF284" s="156" t="e">
        <f>'Ф2-Перечень меропр с прям зат '!#REF!</f>
        <v>#REF!</v>
      </c>
      <c r="AG284" s="156" t="e">
        <f>'Ф2-Перечень меропр с прям зат '!#REF!</f>
        <v>#REF!</v>
      </c>
    </row>
    <row r="285" spans="1:33" s="56" customFormat="1" ht="15" customHeight="1">
      <c r="A285" s="144" t="s">
        <v>309</v>
      </c>
      <c r="B285" s="144" t="s">
        <v>307</v>
      </c>
      <c r="C285" s="135" t="s">
        <v>264</v>
      </c>
      <c r="D285" s="109" t="s">
        <v>266</v>
      </c>
      <c r="E285" s="96" t="s">
        <v>232</v>
      </c>
      <c r="F285" s="149" t="e">
        <f t="shared" si="96"/>
        <v>#REF!</v>
      </c>
      <c r="G285" s="149" t="e">
        <f>J285+M285+P285+S285</f>
        <v>#REF!</v>
      </c>
      <c r="H285" s="149" t="e">
        <f>K285+N285+Q285+T285</f>
        <v>#REF!</v>
      </c>
      <c r="I285" s="149" t="e">
        <f t="shared" si="103"/>
        <v>#REF!</v>
      </c>
      <c r="J285" s="156" t="e">
        <f>'Ф2-Перечень меропр с прям зат '!#REF!</f>
        <v>#REF!</v>
      </c>
      <c r="K285" s="156" t="e">
        <f>'Ф2-Перечень меропр с прям зат '!#REF!</f>
        <v>#REF!</v>
      </c>
      <c r="L285" s="156" t="e">
        <f>'Ф2-Перечень меропр с прям зат '!#REF!</f>
        <v>#REF!</v>
      </c>
      <c r="M285" s="156" t="e">
        <f>'Ф2-Перечень меропр с прям зат '!#REF!</f>
        <v>#REF!</v>
      </c>
      <c r="N285" s="156" t="e">
        <f>'Ф2-Перечень меропр с прям зат '!#REF!</f>
        <v>#REF!</v>
      </c>
      <c r="O285" s="156" t="e">
        <f>'Ф2-Перечень меропр с прям зат '!#REF!</f>
        <v>#REF!</v>
      </c>
      <c r="P285" s="156" t="e">
        <f>'Ф2-Перечень меропр с прям зат '!#REF!</f>
        <v>#REF!</v>
      </c>
      <c r="Q285" s="156" t="e">
        <f>'Ф2-Перечень меропр с прям зат '!#REF!</f>
        <v>#REF!</v>
      </c>
      <c r="R285" s="156" t="e">
        <f>'Ф2-Перечень меропр с прям зат '!#REF!</f>
        <v>#REF!</v>
      </c>
      <c r="S285" s="156" t="e">
        <f>'Ф2-Перечень меропр с прям зат '!#REF!</f>
        <v>#REF!</v>
      </c>
      <c r="T285" s="156" t="e">
        <f>'Ф2-Перечень меропр с прям зат '!#REF!</f>
        <v>#REF!</v>
      </c>
      <c r="U285" s="156" t="e">
        <f>'Ф2-Перечень меропр с прям зат '!#REF!</f>
        <v>#REF!</v>
      </c>
      <c r="V285" s="156" t="e">
        <f>'Ф2-Перечень меропр с прям зат '!#REF!</f>
        <v>#REF!</v>
      </c>
      <c r="W285" s="156" t="e">
        <f>'Ф2-Перечень меропр с прям зат '!#REF!</f>
        <v>#REF!</v>
      </c>
      <c r="X285" s="156" t="e">
        <f>'Ф2-Перечень меропр с прям зат '!#REF!</f>
        <v>#REF!</v>
      </c>
      <c r="Y285" s="156" t="e">
        <f>'Ф2-Перечень меропр с прям зат '!#REF!</f>
        <v>#REF!</v>
      </c>
      <c r="Z285" s="156" t="e">
        <f>'Ф2-Перечень меропр с прям зат '!#REF!</f>
        <v>#REF!</v>
      </c>
      <c r="AA285" s="156" t="e">
        <f>'Ф2-Перечень меропр с прям зат '!#REF!</f>
        <v>#REF!</v>
      </c>
      <c r="AB285" s="156" t="e">
        <f>'Ф2-Перечень меропр с прям зат '!#REF!</f>
        <v>#REF!</v>
      </c>
      <c r="AC285" s="156" t="e">
        <f>'Ф2-Перечень меропр с прям зат '!#REF!</f>
        <v>#REF!</v>
      </c>
      <c r="AD285" s="156" t="e">
        <f>'Ф2-Перечень меропр с прям зат '!#REF!</f>
        <v>#REF!</v>
      </c>
      <c r="AE285" s="156" t="e">
        <f>'Ф2-Перечень меропр с прям зат '!#REF!</f>
        <v>#REF!</v>
      </c>
      <c r="AF285" s="156" t="e">
        <f>'Ф2-Перечень меропр с прям зат '!#REF!</f>
        <v>#REF!</v>
      </c>
      <c r="AG285" s="156" t="e">
        <f>'Ф2-Перечень меропр с прям зат '!#REF!</f>
        <v>#REF!</v>
      </c>
    </row>
    <row r="286" spans="1:33" s="56" customFormat="1" ht="15" customHeight="1">
      <c r="A286" s="144" t="s">
        <v>309</v>
      </c>
      <c r="B286" s="144" t="s">
        <v>307</v>
      </c>
      <c r="C286" s="135" t="s">
        <v>265</v>
      </c>
      <c r="D286" s="109" t="s">
        <v>267</v>
      </c>
      <c r="E286" s="96"/>
      <c r="F286" s="149">
        <f t="shared" si="96"/>
        <v>0</v>
      </c>
      <c r="G286" s="153"/>
      <c r="H286" s="149" t="e">
        <f>K286+N286+Q286+T286</f>
        <v>#REF!</v>
      </c>
      <c r="I286" s="149" t="e">
        <f t="shared" si="103"/>
        <v>#REF!</v>
      </c>
      <c r="J286" s="153"/>
      <c r="K286" s="156" t="e">
        <f>'Ф2-Перечень меропр с прям зат '!#REF!</f>
        <v>#REF!</v>
      </c>
      <c r="L286" s="156" t="e">
        <f>'Ф2-Перечень меропр с прям зат '!#REF!</f>
        <v>#REF!</v>
      </c>
      <c r="M286" s="153"/>
      <c r="N286" s="156" t="e">
        <f>'Ф2-Перечень меропр с прям зат '!#REF!</f>
        <v>#REF!</v>
      </c>
      <c r="O286" s="156" t="e">
        <f>'Ф2-Перечень меропр с прям зат '!#REF!</f>
        <v>#REF!</v>
      </c>
      <c r="P286" s="153"/>
      <c r="Q286" s="156" t="e">
        <f>'Ф2-Перечень меропр с прям зат '!#REF!</f>
        <v>#REF!</v>
      </c>
      <c r="R286" s="156" t="e">
        <f>'Ф2-Перечень меропр с прям зат '!#REF!</f>
        <v>#REF!</v>
      </c>
      <c r="S286" s="153"/>
      <c r="T286" s="156" t="e">
        <f>'Ф2-Перечень меропр с прям зат '!#REF!</f>
        <v>#REF!</v>
      </c>
      <c r="U286" s="156" t="e">
        <f>'Ф2-Перечень меропр с прям зат '!#REF!</f>
        <v>#REF!</v>
      </c>
      <c r="V286" s="153"/>
      <c r="W286" s="156" t="e">
        <f>'Ф2-Перечень меропр с прям зат '!#REF!</f>
        <v>#REF!</v>
      </c>
      <c r="X286" s="156" t="e">
        <f>'Ф2-Перечень меропр с прям зат '!#REF!</f>
        <v>#REF!</v>
      </c>
      <c r="Y286" s="153"/>
      <c r="Z286" s="156" t="e">
        <f>'Ф2-Перечень меропр с прям зат '!#REF!</f>
        <v>#REF!</v>
      </c>
      <c r="AA286" s="156" t="e">
        <f>'Ф2-Перечень меропр с прям зат '!#REF!</f>
        <v>#REF!</v>
      </c>
      <c r="AB286" s="153"/>
      <c r="AC286" s="156" t="e">
        <f>'Ф2-Перечень меропр с прям зат '!#REF!</f>
        <v>#REF!</v>
      </c>
      <c r="AD286" s="156" t="e">
        <f>'Ф2-Перечень меропр с прям зат '!#REF!</f>
        <v>#REF!</v>
      </c>
      <c r="AE286" s="153"/>
      <c r="AF286" s="156" t="e">
        <f>'Ф2-Перечень меропр с прям зат '!#REF!</f>
        <v>#REF!</v>
      </c>
      <c r="AG286" s="156" t="e">
        <f>'Ф2-Перечень меропр с прям зат '!#REF!</f>
        <v>#REF!</v>
      </c>
    </row>
    <row r="287" spans="1:33" s="56" customFormat="1" ht="15" customHeight="1">
      <c r="A287" s="144" t="s">
        <v>309</v>
      </c>
      <c r="B287" s="144" t="s">
        <v>307</v>
      </c>
      <c r="C287" s="136" t="s">
        <v>88</v>
      </c>
      <c r="D287" s="110" t="s">
        <v>102</v>
      </c>
      <c r="E287" s="123" t="s">
        <v>346</v>
      </c>
      <c r="F287" s="149" t="e">
        <f>H287+W287+Z287+AC287+AF287</f>
        <v>#REF!</v>
      </c>
      <c r="G287" s="153"/>
      <c r="H287" s="149" t="e">
        <f t="shared" ref="G287:H290" si="105">K287+N287+Q287+T287</f>
        <v>#REF!</v>
      </c>
      <c r="I287" s="149" t="e">
        <f t="shared" si="103"/>
        <v>#REF!</v>
      </c>
      <c r="J287" s="153"/>
      <c r="K287" s="149" t="e">
        <f>SUM(K288:K290)</f>
        <v>#REF!</v>
      </c>
      <c r="L287" s="149" t="e">
        <f>SUM(L288:L290)</f>
        <v>#REF!</v>
      </c>
      <c r="M287" s="153"/>
      <c r="N287" s="149" t="e">
        <f>SUM(N288:N290)</f>
        <v>#REF!</v>
      </c>
      <c r="O287" s="149" t="e">
        <f>SUM(O288:O290)</f>
        <v>#REF!</v>
      </c>
      <c r="P287" s="153"/>
      <c r="Q287" s="149" t="e">
        <f>SUM(Q288:Q290)</f>
        <v>#REF!</v>
      </c>
      <c r="R287" s="149" t="e">
        <f>SUM(R288:R290)</f>
        <v>#REF!</v>
      </c>
      <c r="S287" s="153"/>
      <c r="T287" s="149" t="e">
        <f>SUM(T288:T290)</f>
        <v>#REF!</v>
      </c>
      <c r="U287" s="149" t="e">
        <f>SUM(U288:U290)</f>
        <v>#REF!</v>
      </c>
      <c r="V287" s="153"/>
      <c r="W287" s="149" t="e">
        <f>SUM(W288:W290)</f>
        <v>#REF!</v>
      </c>
      <c r="X287" s="149" t="e">
        <f>SUM(X288:X290)</f>
        <v>#REF!</v>
      </c>
      <c r="Y287" s="153"/>
      <c r="Z287" s="149" t="e">
        <f>SUM(Z288:Z290)</f>
        <v>#REF!</v>
      </c>
      <c r="AA287" s="149" t="e">
        <f>SUM(AA288:AA290)</f>
        <v>#REF!</v>
      </c>
      <c r="AB287" s="153"/>
      <c r="AC287" s="149" t="e">
        <f>SUM(AC288:AC290)</f>
        <v>#REF!</v>
      </c>
      <c r="AD287" s="149" t="e">
        <f>SUM(AD288:AD290)</f>
        <v>#REF!</v>
      </c>
      <c r="AE287" s="153"/>
      <c r="AF287" s="149" t="e">
        <f>SUM(AF288:AF290)</f>
        <v>#REF!</v>
      </c>
      <c r="AG287" s="149" t="e">
        <f>SUM(AG288:AG290)</f>
        <v>#REF!</v>
      </c>
    </row>
    <row r="288" spans="1:33" s="56" customFormat="1" ht="15" customHeight="1">
      <c r="A288" s="144" t="s">
        <v>309</v>
      </c>
      <c r="B288" s="144" t="s">
        <v>307</v>
      </c>
      <c r="C288" s="137" t="s">
        <v>268</v>
      </c>
      <c r="D288" s="111" t="s">
        <v>263</v>
      </c>
      <c r="E288" s="96" t="s">
        <v>232</v>
      </c>
      <c r="F288" s="149" t="e">
        <f t="shared" si="96"/>
        <v>#REF!</v>
      </c>
      <c r="G288" s="149" t="e">
        <f t="shared" si="105"/>
        <v>#REF!</v>
      </c>
      <c r="H288" s="149" t="e">
        <f t="shared" si="105"/>
        <v>#REF!</v>
      </c>
      <c r="I288" s="149" t="e">
        <f t="shared" si="103"/>
        <v>#REF!</v>
      </c>
      <c r="J288" s="156" t="e">
        <f>'Ф2-Перечень меропр с прям зат '!#REF!</f>
        <v>#REF!</v>
      </c>
      <c r="K288" s="156" t="e">
        <f>'Ф2-Перечень меропр с прям зат '!#REF!</f>
        <v>#REF!</v>
      </c>
      <c r="L288" s="156" t="e">
        <f>'Ф2-Перечень меропр с прям зат '!#REF!</f>
        <v>#REF!</v>
      </c>
      <c r="M288" s="156" t="e">
        <f>'Ф2-Перечень меропр с прям зат '!#REF!</f>
        <v>#REF!</v>
      </c>
      <c r="N288" s="156" t="e">
        <f>'Ф2-Перечень меропр с прям зат '!#REF!</f>
        <v>#REF!</v>
      </c>
      <c r="O288" s="156" t="e">
        <f>'Ф2-Перечень меропр с прям зат '!#REF!</f>
        <v>#REF!</v>
      </c>
      <c r="P288" s="156" t="e">
        <f>'Ф2-Перечень меропр с прям зат '!#REF!</f>
        <v>#REF!</v>
      </c>
      <c r="Q288" s="156" t="e">
        <f>'Ф2-Перечень меропр с прям зат '!#REF!</f>
        <v>#REF!</v>
      </c>
      <c r="R288" s="156" t="e">
        <f>'Ф2-Перечень меропр с прям зат '!#REF!</f>
        <v>#REF!</v>
      </c>
      <c r="S288" s="156" t="e">
        <f>'Ф2-Перечень меропр с прям зат '!#REF!</f>
        <v>#REF!</v>
      </c>
      <c r="T288" s="156" t="e">
        <f>'Ф2-Перечень меропр с прям зат '!#REF!</f>
        <v>#REF!</v>
      </c>
      <c r="U288" s="156" t="e">
        <f>'Ф2-Перечень меропр с прям зат '!#REF!</f>
        <v>#REF!</v>
      </c>
      <c r="V288" s="156" t="e">
        <f>'Ф2-Перечень меропр с прям зат '!#REF!</f>
        <v>#REF!</v>
      </c>
      <c r="W288" s="156" t="e">
        <f>'Ф2-Перечень меропр с прям зат '!#REF!</f>
        <v>#REF!</v>
      </c>
      <c r="X288" s="156" t="e">
        <f>'Ф2-Перечень меропр с прям зат '!#REF!</f>
        <v>#REF!</v>
      </c>
      <c r="Y288" s="156" t="e">
        <f>'Ф2-Перечень меропр с прям зат '!#REF!</f>
        <v>#REF!</v>
      </c>
      <c r="Z288" s="156" t="e">
        <f>'Ф2-Перечень меропр с прям зат '!#REF!</f>
        <v>#REF!</v>
      </c>
      <c r="AA288" s="156" t="e">
        <f>'Ф2-Перечень меропр с прям зат '!#REF!</f>
        <v>#REF!</v>
      </c>
      <c r="AB288" s="156" t="e">
        <f>'Ф2-Перечень меропр с прям зат '!#REF!</f>
        <v>#REF!</v>
      </c>
      <c r="AC288" s="156" t="e">
        <f>'Ф2-Перечень меропр с прям зат '!#REF!</f>
        <v>#REF!</v>
      </c>
      <c r="AD288" s="156" t="e">
        <f>'Ф2-Перечень меропр с прям зат '!#REF!</f>
        <v>#REF!</v>
      </c>
      <c r="AE288" s="156" t="e">
        <f>'Ф2-Перечень меропр с прям зат '!#REF!</f>
        <v>#REF!</v>
      </c>
      <c r="AF288" s="156" t="e">
        <f>'Ф2-Перечень меропр с прям зат '!#REF!</f>
        <v>#REF!</v>
      </c>
      <c r="AG288" s="156" t="e">
        <f>'Ф2-Перечень меропр с прям зат '!#REF!</f>
        <v>#REF!</v>
      </c>
    </row>
    <row r="289" spans="1:33" s="56" customFormat="1" ht="15" customHeight="1">
      <c r="A289" s="144" t="s">
        <v>309</v>
      </c>
      <c r="B289" s="144" t="s">
        <v>307</v>
      </c>
      <c r="C289" s="137" t="s">
        <v>269</v>
      </c>
      <c r="D289" s="111" t="s">
        <v>266</v>
      </c>
      <c r="E289" s="96" t="s">
        <v>232</v>
      </c>
      <c r="F289" s="149" t="e">
        <f t="shared" si="96"/>
        <v>#REF!</v>
      </c>
      <c r="G289" s="149" t="e">
        <f t="shared" si="105"/>
        <v>#REF!</v>
      </c>
      <c r="H289" s="149" t="e">
        <f t="shared" si="105"/>
        <v>#REF!</v>
      </c>
      <c r="I289" s="149" t="e">
        <f t="shared" si="103"/>
        <v>#REF!</v>
      </c>
      <c r="J289" s="156" t="e">
        <f>'Ф2-Перечень меропр с прям зат '!#REF!</f>
        <v>#REF!</v>
      </c>
      <c r="K289" s="156" t="e">
        <f>'Ф2-Перечень меропр с прям зат '!#REF!</f>
        <v>#REF!</v>
      </c>
      <c r="L289" s="156" t="e">
        <f>'Ф2-Перечень меропр с прям зат '!#REF!</f>
        <v>#REF!</v>
      </c>
      <c r="M289" s="156" t="e">
        <f>'Ф2-Перечень меропр с прям зат '!#REF!</f>
        <v>#REF!</v>
      </c>
      <c r="N289" s="156" t="e">
        <f>'Ф2-Перечень меропр с прям зат '!#REF!</f>
        <v>#REF!</v>
      </c>
      <c r="O289" s="156" t="e">
        <f>'Ф2-Перечень меропр с прям зат '!#REF!</f>
        <v>#REF!</v>
      </c>
      <c r="P289" s="156" t="e">
        <f>'Ф2-Перечень меропр с прям зат '!#REF!</f>
        <v>#REF!</v>
      </c>
      <c r="Q289" s="156" t="e">
        <f>'Ф2-Перечень меропр с прям зат '!#REF!</f>
        <v>#REF!</v>
      </c>
      <c r="R289" s="156" t="e">
        <f>'Ф2-Перечень меропр с прям зат '!#REF!</f>
        <v>#REF!</v>
      </c>
      <c r="S289" s="156" t="e">
        <f>'Ф2-Перечень меропр с прям зат '!#REF!</f>
        <v>#REF!</v>
      </c>
      <c r="T289" s="156" t="e">
        <f>'Ф2-Перечень меропр с прям зат '!#REF!</f>
        <v>#REF!</v>
      </c>
      <c r="U289" s="156" t="e">
        <f>'Ф2-Перечень меропр с прям зат '!#REF!</f>
        <v>#REF!</v>
      </c>
      <c r="V289" s="156" t="e">
        <f>'Ф2-Перечень меропр с прям зат '!#REF!</f>
        <v>#REF!</v>
      </c>
      <c r="W289" s="156" t="e">
        <f>'Ф2-Перечень меропр с прям зат '!#REF!</f>
        <v>#REF!</v>
      </c>
      <c r="X289" s="156" t="e">
        <f>'Ф2-Перечень меропр с прям зат '!#REF!</f>
        <v>#REF!</v>
      </c>
      <c r="Y289" s="156" t="e">
        <f>'Ф2-Перечень меропр с прям зат '!#REF!</f>
        <v>#REF!</v>
      </c>
      <c r="Z289" s="156" t="e">
        <f>'Ф2-Перечень меропр с прям зат '!#REF!</f>
        <v>#REF!</v>
      </c>
      <c r="AA289" s="156" t="e">
        <f>'Ф2-Перечень меропр с прям зат '!#REF!</f>
        <v>#REF!</v>
      </c>
      <c r="AB289" s="156" t="e">
        <f>'Ф2-Перечень меропр с прям зат '!#REF!</f>
        <v>#REF!</v>
      </c>
      <c r="AC289" s="156" t="e">
        <f>'Ф2-Перечень меропр с прям зат '!#REF!</f>
        <v>#REF!</v>
      </c>
      <c r="AD289" s="156" t="e">
        <f>'Ф2-Перечень меропр с прям зат '!#REF!</f>
        <v>#REF!</v>
      </c>
      <c r="AE289" s="156" t="e">
        <f>'Ф2-Перечень меропр с прям зат '!#REF!</f>
        <v>#REF!</v>
      </c>
      <c r="AF289" s="156" t="e">
        <f>'Ф2-Перечень меропр с прям зат '!#REF!</f>
        <v>#REF!</v>
      </c>
      <c r="AG289" s="156" t="e">
        <f>'Ф2-Перечень меропр с прям зат '!#REF!</f>
        <v>#REF!</v>
      </c>
    </row>
    <row r="290" spans="1:33" s="56" customFormat="1">
      <c r="A290" s="144" t="s">
        <v>309</v>
      </c>
      <c r="B290" s="144" t="s">
        <v>307</v>
      </c>
      <c r="C290" s="137" t="s">
        <v>270</v>
      </c>
      <c r="D290" s="111" t="s">
        <v>267</v>
      </c>
      <c r="E290" s="123" t="s">
        <v>346</v>
      </c>
      <c r="F290" s="149" t="e">
        <f>H290+W290+Z290+AC290+AF290</f>
        <v>#REF!</v>
      </c>
      <c r="G290" s="153"/>
      <c r="H290" s="149" t="e">
        <f t="shared" si="105"/>
        <v>#REF!</v>
      </c>
      <c r="I290" s="149" t="e">
        <f t="shared" si="103"/>
        <v>#REF!</v>
      </c>
      <c r="J290" s="153"/>
      <c r="K290" s="156" t="e">
        <f>'Ф2-Перечень меропр с прям зат '!#REF!</f>
        <v>#REF!</v>
      </c>
      <c r="L290" s="156" t="e">
        <f>'Ф2-Перечень меропр с прям зат '!#REF!</f>
        <v>#REF!</v>
      </c>
      <c r="M290" s="153"/>
      <c r="N290" s="156" t="e">
        <f>'Ф2-Перечень меропр с прям зат '!#REF!</f>
        <v>#REF!</v>
      </c>
      <c r="O290" s="156" t="e">
        <f>'Ф2-Перечень меропр с прям зат '!#REF!</f>
        <v>#REF!</v>
      </c>
      <c r="P290" s="153"/>
      <c r="Q290" s="156" t="e">
        <f>'Ф2-Перечень меропр с прям зат '!#REF!</f>
        <v>#REF!</v>
      </c>
      <c r="R290" s="156" t="e">
        <f>'Ф2-Перечень меропр с прям зат '!#REF!</f>
        <v>#REF!</v>
      </c>
      <c r="S290" s="153"/>
      <c r="T290" s="156" t="e">
        <f>'Ф2-Перечень меропр с прям зат '!#REF!</f>
        <v>#REF!</v>
      </c>
      <c r="U290" s="156" t="e">
        <f>'Ф2-Перечень меропр с прям зат '!#REF!</f>
        <v>#REF!</v>
      </c>
      <c r="V290" s="153"/>
      <c r="W290" s="156" t="e">
        <f>'Ф2-Перечень меропр с прям зат '!#REF!</f>
        <v>#REF!</v>
      </c>
      <c r="X290" s="156" t="e">
        <f>'Ф2-Перечень меропр с прям зат '!#REF!</f>
        <v>#REF!</v>
      </c>
      <c r="Y290" s="153"/>
      <c r="Z290" s="156" t="e">
        <f>'Ф2-Перечень меропр с прям зат '!#REF!</f>
        <v>#REF!</v>
      </c>
      <c r="AA290" s="156" t="e">
        <f>'Ф2-Перечень меропр с прям зат '!#REF!</f>
        <v>#REF!</v>
      </c>
      <c r="AB290" s="153"/>
      <c r="AC290" s="156" t="e">
        <f>'Ф2-Перечень меропр с прям зат '!#REF!</f>
        <v>#REF!</v>
      </c>
      <c r="AD290" s="156" t="e">
        <f>'Ф2-Перечень меропр с прям зат '!#REF!</f>
        <v>#REF!</v>
      </c>
      <c r="AE290" s="153"/>
      <c r="AF290" s="156" t="e">
        <f>'Ф2-Перечень меропр с прям зат '!#REF!</f>
        <v>#REF!</v>
      </c>
      <c r="AG290" s="156" t="e">
        <f>'Ф2-Перечень меропр с прям зат '!#REF!</f>
        <v>#REF!</v>
      </c>
    </row>
    <row r="291" spans="1:33" s="56" customFormat="1" ht="105">
      <c r="A291" s="144" t="s">
        <v>309</v>
      </c>
      <c r="B291" s="144" t="s">
        <v>307</v>
      </c>
      <c r="C291" s="134" t="s">
        <v>347</v>
      </c>
      <c r="D291" s="124" t="s">
        <v>348</v>
      </c>
      <c r="E291" s="123" t="s">
        <v>346</v>
      </c>
      <c r="F291" s="149" t="e">
        <f>H291+W291+Z291+AC291+AF291</f>
        <v>#REF!</v>
      </c>
      <c r="G291" s="153"/>
      <c r="H291" s="152" t="e">
        <f>K291+N291+Q291+T291</f>
        <v>#REF!</v>
      </c>
      <c r="I291" s="152" t="e">
        <f t="shared" si="103"/>
        <v>#REF!</v>
      </c>
      <c r="J291" s="153"/>
      <c r="K291" s="156" t="e">
        <f>'Ф3-Перечень меропр с сопут эф'!#REF!</f>
        <v>#REF!</v>
      </c>
      <c r="L291" s="156" t="e">
        <f>'Ф3-Перечень меропр с сопут эф'!#REF!</f>
        <v>#REF!</v>
      </c>
      <c r="M291" s="153"/>
      <c r="N291" s="156" t="e">
        <f>'Ф3-Перечень меропр с сопут эф'!#REF!</f>
        <v>#REF!</v>
      </c>
      <c r="O291" s="156" t="e">
        <f>'Ф3-Перечень меропр с сопут эф'!#REF!</f>
        <v>#REF!</v>
      </c>
      <c r="P291" s="153"/>
      <c r="Q291" s="156" t="e">
        <f>'Ф3-Перечень меропр с сопут эф'!#REF!</f>
        <v>#REF!</v>
      </c>
      <c r="R291" s="156" t="e">
        <f>'Ф3-Перечень меропр с сопут эф'!#REF!</f>
        <v>#REF!</v>
      </c>
      <c r="S291" s="153"/>
      <c r="T291" s="156" t="e">
        <f>'Ф3-Перечень меропр с сопут эф'!#REF!</f>
        <v>#REF!</v>
      </c>
      <c r="U291" s="156" t="e">
        <f>'Ф3-Перечень меропр с сопут эф'!#REF!</f>
        <v>#REF!</v>
      </c>
      <c r="V291" s="153"/>
      <c r="W291" s="156" t="e">
        <f>'Ф3-Перечень меропр с сопут эф'!#REF!</f>
        <v>#REF!</v>
      </c>
      <c r="X291" s="156" t="e">
        <f>'Ф3-Перечень меропр с сопут эф'!#REF!</f>
        <v>#REF!</v>
      </c>
      <c r="Y291" s="153"/>
      <c r="Z291" s="156" t="e">
        <f>'Ф3-Перечень меропр с сопут эф'!#REF!</f>
        <v>#REF!</v>
      </c>
      <c r="AA291" s="156" t="e">
        <f>'Ф3-Перечень меропр с сопут эф'!#REF!</f>
        <v>#REF!</v>
      </c>
      <c r="AB291" s="153"/>
      <c r="AC291" s="156" t="e">
        <f>'Ф3-Перечень меропр с сопут эф'!#REF!</f>
        <v>#REF!</v>
      </c>
      <c r="AD291" s="156" t="e">
        <f>'Ф3-Перечень меропр с сопут эф'!#REF!</f>
        <v>#REF!</v>
      </c>
      <c r="AE291" s="153"/>
      <c r="AF291" s="156" t="e">
        <f>'Ф3-Перечень меропр с сопут эф'!#REF!</f>
        <v>#REF!</v>
      </c>
      <c r="AG291" s="156" t="e">
        <f>'Ф3-Перечень меропр с сопут эф'!#REF!</f>
        <v>#REF!</v>
      </c>
    </row>
    <row r="292" spans="1:33" s="56" customFormat="1" ht="27.6" customHeight="1">
      <c r="A292" s="144"/>
      <c r="B292" s="144"/>
      <c r="C292" s="137"/>
      <c r="D292" s="112"/>
      <c r="E292" s="96"/>
      <c r="F292" s="149"/>
      <c r="G292" s="152"/>
      <c r="H292" s="152"/>
      <c r="I292" s="152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  <c r="AC292" s="156"/>
      <c r="AD292" s="156"/>
      <c r="AE292" s="156"/>
      <c r="AF292" s="156"/>
      <c r="AG292" s="156"/>
    </row>
  </sheetData>
  <mergeCells count="16">
    <mergeCell ref="A3:A5"/>
    <mergeCell ref="F3:F5"/>
    <mergeCell ref="G3:AG3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E3:E5"/>
    <mergeCell ref="D3:D5"/>
    <mergeCell ref="C3:C5"/>
    <mergeCell ref="B3:B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8"/>
  <sheetViews>
    <sheetView zoomScale="50" zoomScaleNormal="50" workbookViewId="0">
      <selection activeCell="F26" sqref="F26"/>
    </sheetView>
  </sheetViews>
  <sheetFormatPr defaultColWidth="8.7109375" defaultRowHeight="15"/>
  <cols>
    <col min="1" max="1" width="8.7109375" style="56"/>
    <col min="2" max="2" width="17.85546875" style="56" customWidth="1"/>
    <col min="3" max="3" width="25.85546875" style="93" customWidth="1"/>
    <col min="4" max="4" width="16.5703125" style="56" customWidth="1"/>
    <col min="5" max="5" width="20.7109375" style="56" customWidth="1"/>
    <col min="6" max="6" width="23.85546875" style="56" customWidth="1"/>
    <col min="7" max="16384" width="8.7109375" style="56"/>
  </cols>
  <sheetData>
    <row r="3" spans="2:6" ht="42" customHeight="1">
      <c r="B3" s="528" t="s">
        <v>387</v>
      </c>
      <c r="C3" s="529" t="s">
        <v>388</v>
      </c>
      <c r="D3" s="529" t="s">
        <v>382</v>
      </c>
      <c r="E3" s="529"/>
      <c r="F3" s="529"/>
    </row>
    <row r="4" spans="2:6" ht="41.45" customHeight="1">
      <c r="B4" s="528"/>
      <c r="C4" s="529"/>
      <c r="D4" s="183" t="s">
        <v>384</v>
      </c>
      <c r="E4" s="184" t="s">
        <v>383</v>
      </c>
      <c r="F4" s="184" t="s">
        <v>389</v>
      </c>
    </row>
    <row r="5" spans="2:6" ht="15.75">
      <c r="B5" s="530" t="s">
        <v>385</v>
      </c>
      <c r="C5" s="182" t="s">
        <v>369</v>
      </c>
      <c r="D5" s="185">
        <v>36.099311951601365</v>
      </c>
      <c r="E5" s="185">
        <v>36.166921890123149</v>
      </c>
      <c r="F5" s="187">
        <v>26.536311472764297</v>
      </c>
    </row>
    <row r="6" spans="2:6" ht="45.6" customHeight="1">
      <c r="B6" s="527"/>
      <c r="C6" s="182" t="s">
        <v>386</v>
      </c>
      <c r="D6" s="185">
        <v>20.486337781106968</v>
      </c>
      <c r="E6" s="185">
        <v>19.93290771312315</v>
      </c>
      <c r="F6" s="186">
        <v>15.0593407714963</v>
      </c>
    </row>
    <row r="7" spans="2:6" ht="15.75">
      <c r="B7" s="527"/>
      <c r="C7" s="182" t="s">
        <v>371</v>
      </c>
      <c r="D7" s="185">
        <v>15.612974170494399</v>
      </c>
      <c r="E7" s="185">
        <v>16.234014176999999</v>
      </c>
      <c r="F7" s="186">
        <v>11.476970701268016</v>
      </c>
    </row>
    <row r="8" spans="2:6" ht="15.75">
      <c r="B8" s="526" t="s">
        <v>301</v>
      </c>
      <c r="C8" s="182" t="s">
        <v>369</v>
      </c>
      <c r="D8" s="185">
        <v>5.1051373805197997</v>
      </c>
      <c r="E8" s="185">
        <v>5.1836950599210994</v>
      </c>
      <c r="F8" s="187">
        <v>3.7527450889466585</v>
      </c>
    </row>
    <row r="9" spans="2:6" ht="57.6" customHeight="1">
      <c r="B9" s="526"/>
      <c r="C9" s="182" t="s">
        <v>386</v>
      </c>
      <c r="D9" s="185">
        <v>3.1040446295197999</v>
      </c>
      <c r="E9" s="185">
        <v>3.0393155839210997</v>
      </c>
      <c r="F9" s="187">
        <v>2.2817580352980866</v>
      </c>
    </row>
    <row r="10" spans="2:6" ht="26.45" customHeight="1">
      <c r="B10" s="526"/>
      <c r="C10" s="182" t="s">
        <v>371</v>
      </c>
      <c r="D10" s="185">
        <v>2.0010927509999998</v>
      </c>
      <c r="E10" s="185">
        <v>2.1443794760000001</v>
      </c>
      <c r="F10" s="186">
        <v>1.4709870536485719</v>
      </c>
    </row>
    <row r="11" spans="2:6" ht="23.1" customHeight="1">
      <c r="B11" s="526" t="s">
        <v>302</v>
      </c>
      <c r="C11" s="182" t="s">
        <v>369</v>
      </c>
      <c r="D11" s="185">
        <v>7.8915955953258656</v>
      </c>
      <c r="E11" s="185">
        <v>7.8818308167571578</v>
      </c>
      <c r="F11" s="187">
        <v>5.801047926216012</v>
      </c>
    </row>
    <row r="12" spans="2:6" ht="57.95" customHeight="1">
      <c r="B12" s="526"/>
      <c r="C12" s="182" t="s">
        <v>386</v>
      </c>
      <c r="D12" s="185">
        <v>4.3907860778314669</v>
      </c>
      <c r="E12" s="185">
        <v>4.2003080837571574</v>
      </c>
      <c r="F12" s="186">
        <v>3.2276312392830611</v>
      </c>
    </row>
    <row r="13" spans="2:6" ht="36" customHeight="1">
      <c r="B13" s="526"/>
      <c r="C13" s="182" t="s">
        <v>371</v>
      </c>
      <c r="D13" s="185">
        <v>3.5008095174943983</v>
      </c>
      <c r="E13" s="185">
        <v>3.6815227330000004</v>
      </c>
      <c r="F13" s="186">
        <v>2.5734166869329504</v>
      </c>
    </row>
    <row r="14" spans="2:6" ht="33" customHeight="1">
      <c r="B14" s="526" t="s">
        <v>303</v>
      </c>
      <c r="C14" s="182" t="s">
        <v>369</v>
      </c>
      <c r="D14" s="185">
        <v>3.0322824609999999</v>
      </c>
      <c r="E14" s="185">
        <v>2.9753046809999999</v>
      </c>
      <c r="F14" s="187">
        <v>2.2290062471655174</v>
      </c>
    </row>
    <row r="15" spans="2:6" ht="53.1" customHeight="1">
      <c r="B15" s="526"/>
      <c r="C15" s="182" t="s">
        <v>386</v>
      </c>
      <c r="D15" s="185">
        <v>1.6364910019999999</v>
      </c>
      <c r="E15" s="185">
        <v>1.528738283</v>
      </c>
      <c r="F15" s="186">
        <v>1.2029712646509805</v>
      </c>
    </row>
    <row r="16" spans="2:6" ht="36" customHeight="1">
      <c r="B16" s="526"/>
      <c r="C16" s="182" t="s">
        <v>371</v>
      </c>
      <c r="D16" s="185">
        <v>1.395791459</v>
      </c>
      <c r="E16" s="185">
        <v>1.4465663979999999</v>
      </c>
      <c r="F16" s="186">
        <v>1.0260349825145367</v>
      </c>
    </row>
    <row r="17" spans="2:6" ht="23.1" customHeight="1">
      <c r="B17" s="527" t="s">
        <v>304</v>
      </c>
      <c r="C17" s="182" t="s">
        <v>369</v>
      </c>
      <c r="D17" s="185">
        <v>3.0885738270000003</v>
      </c>
      <c r="E17" s="185">
        <v>3.0377686060000002</v>
      </c>
      <c r="F17" s="187">
        <v>2.2703855738243215</v>
      </c>
    </row>
    <row r="18" spans="2:6" ht="48.95" customHeight="1">
      <c r="B18" s="527"/>
      <c r="C18" s="182" t="s">
        <v>386</v>
      </c>
      <c r="D18" s="185">
        <v>2.132402087</v>
      </c>
      <c r="E18" s="185">
        <v>1.9500164760000001</v>
      </c>
      <c r="F18" s="186">
        <v>1.5675114817055253</v>
      </c>
    </row>
    <row r="19" spans="2:6" ht="36" customHeight="1">
      <c r="B19" s="527"/>
      <c r="C19" s="182" t="s">
        <v>371</v>
      </c>
      <c r="D19" s="185">
        <v>0.95617174000000005</v>
      </c>
      <c r="E19" s="185">
        <v>1.0877521299999999</v>
      </c>
      <c r="F19" s="186">
        <v>0.70287409211879581</v>
      </c>
    </row>
    <row r="20" spans="2:6" ht="23.1" customHeight="1">
      <c r="B20" s="526" t="s">
        <v>305</v>
      </c>
      <c r="C20" s="182" t="s">
        <v>369</v>
      </c>
      <c r="D20" s="185">
        <v>8.080703147755699</v>
      </c>
      <c r="E20" s="185">
        <v>8.274864730244893</v>
      </c>
      <c r="F20" s="187">
        <v>5.9400593544631235</v>
      </c>
    </row>
    <row r="21" spans="2:6" ht="48.95" customHeight="1">
      <c r="B21" s="526"/>
      <c r="C21" s="182" t="s">
        <v>386</v>
      </c>
      <c r="D21" s="185">
        <v>5.4623043417556998</v>
      </c>
      <c r="E21" s="185">
        <v>5.6404152842448925</v>
      </c>
      <c r="F21" s="186">
        <v>4.0152956257503432</v>
      </c>
    </row>
    <row r="22" spans="2:6" ht="36" customHeight="1">
      <c r="B22" s="526"/>
      <c r="C22" s="182" t="s">
        <v>371</v>
      </c>
      <c r="D22" s="185">
        <v>2.6183988060000001</v>
      </c>
      <c r="E22" s="185">
        <v>2.6344494459999996</v>
      </c>
      <c r="F22" s="186">
        <v>1.9247637287127819</v>
      </c>
    </row>
    <row r="23" spans="2:6" ht="23.1" customHeight="1">
      <c r="B23" s="527" t="s">
        <v>306</v>
      </c>
      <c r="C23" s="182" t="s">
        <v>369</v>
      </c>
      <c r="D23" s="185">
        <v>3.4071267370000005</v>
      </c>
      <c r="E23" s="185">
        <v>3.3190312322</v>
      </c>
      <c r="F23" s="187">
        <v>2.5045512347003172</v>
      </c>
    </row>
    <row r="24" spans="2:6" ht="47.1" customHeight="1">
      <c r="B24" s="527"/>
      <c r="C24" s="182" t="s">
        <v>386</v>
      </c>
      <c r="D24" s="185">
        <v>1.7553248370000003</v>
      </c>
      <c r="E24" s="185">
        <v>1.6544038322000001</v>
      </c>
      <c r="F24" s="186">
        <v>1.2903250530913497</v>
      </c>
    </row>
    <row r="25" spans="2:6" ht="36" customHeight="1">
      <c r="B25" s="527"/>
      <c r="C25" s="182" t="s">
        <v>371</v>
      </c>
      <c r="D25" s="185">
        <v>1.6518018999999999</v>
      </c>
      <c r="E25" s="185">
        <v>1.6646273999999999</v>
      </c>
      <c r="F25" s="186">
        <v>1.214226181608967</v>
      </c>
    </row>
    <row r="26" spans="2:6" ht="23.1" customHeight="1">
      <c r="B26" s="526" t="s">
        <v>307</v>
      </c>
      <c r="C26" s="182" t="s">
        <v>369</v>
      </c>
      <c r="D26" s="185">
        <v>5.4938928029999996</v>
      </c>
      <c r="E26" s="185">
        <v>5.4944267639999991</v>
      </c>
      <c r="F26" s="187">
        <v>4.0385160474483488</v>
      </c>
    </row>
    <row r="27" spans="2:6" ht="53.1" customHeight="1">
      <c r="B27" s="526"/>
      <c r="C27" s="182" t="s">
        <v>386</v>
      </c>
      <c r="D27" s="185">
        <v>2.004984806</v>
      </c>
      <c r="E27" s="185">
        <v>1.9197101699999999</v>
      </c>
      <c r="F27" s="186">
        <v>1.4738480717169384</v>
      </c>
    </row>
    <row r="28" spans="2:6" ht="36" customHeight="1">
      <c r="B28" s="526"/>
      <c r="C28" s="182" t="s">
        <v>371</v>
      </c>
      <c r="D28" s="185">
        <v>3.4889079970000001</v>
      </c>
      <c r="E28" s="185">
        <v>3.5747165939999994</v>
      </c>
      <c r="F28" s="186">
        <v>2.5646679757314113</v>
      </c>
    </row>
  </sheetData>
  <mergeCells count="11">
    <mergeCell ref="D3:F3"/>
    <mergeCell ref="B5:B7"/>
    <mergeCell ref="B8:B10"/>
    <mergeCell ref="B11:B13"/>
    <mergeCell ref="B14:B16"/>
    <mergeCell ref="B20:B22"/>
    <mergeCell ref="B23:B25"/>
    <mergeCell ref="B26:B28"/>
    <mergeCell ref="B3:B4"/>
    <mergeCell ref="C3:C4"/>
    <mergeCell ref="B17:B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Паспорт программы</vt:lpstr>
      <vt:lpstr>Ф1-Целевые показатели программ</vt:lpstr>
      <vt:lpstr>Ф2-Перечень меропр с прям зат </vt:lpstr>
      <vt:lpstr>Ф3-Перечень меропр с сопут эф</vt:lpstr>
      <vt:lpstr>Ф4-Показатели баланса</vt:lpstr>
      <vt:lpstr>Ф5-Справочно Показатели работы</vt:lpstr>
      <vt:lpstr>Тарифы </vt:lpstr>
      <vt:lpstr>Эффекты </vt:lpstr>
      <vt:lpstr>План ПХН в филиалы</vt:lpstr>
      <vt:lpstr>Сравнение ПХН </vt:lpstr>
      <vt:lpstr>Сверка </vt:lpstr>
      <vt:lpstr>Лист1</vt:lpstr>
      <vt:lpstr>'Ф1-Целевые показатели программ'!Заголовки_для_печати</vt:lpstr>
      <vt:lpstr>'Ф3-Перечень меропр с сопут эф'!Заголовки_для_печати</vt:lpstr>
      <vt:lpstr>'Ф4-Показатели баланса'!Заголовки_для_печати</vt:lpstr>
      <vt:lpstr>'Ф5-Справочно Показатели работы'!Заголовки_для_печати</vt:lpstr>
      <vt:lpstr>'Паспорт программы'!Область_печати</vt:lpstr>
      <vt:lpstr>'Ф1-Целевые показатели программ'!Область_печати</vt:lpstr>
      <vt:lpstr>'Ф2-Перечень меропр с прям зат '!Область_печати</vt:lpstr>
      <vt:lpstr>'Ф3-Перечень меропр с сопут эф'!Область_печати</vt:lpstr>
      <vt:lpstr>'Ф4-Показатели баланса'!Область_печати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Туркина</dc:creator>
  <cp:lastModifiedBy>Чучалов Александр Николаевич</cp:lastModifiedBy>
  <cp:lastPrinted>2016-10-31T12:16:16Z</cp:lastPrinted>
  <dcterms:created xsi:type="dcterms:W3CDTF">2014-03-11T09:58:45Z</dcterms:created>
  <dcterms:modified xsi:type="dcterms:W3CDTF">2016-11-01T08:23:15Z</dcterms:modified>
</cp:coreProperties>
</file>